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ziana Collodel\ownCloud\Amministrazione\"/>
    </mc:Choice>
  </mc:AlternateContent>
  <bookViews>
    <workbookView xWindow="0" yWindow="0" windowWidth="19200" windowHeight="6930" tabRatio="989" activeTab="1"/>
  </bookViews>
  <sheets>
    <sheet name="2018 e seguenti" sheetId="1" r:id="rId1"/>
    <sheet name="2022" sheetId="2" r:id="rId2"/>
  </sheets>
  <definedNames>
    <definedName name="_xlnm.Print_Area" localSheetId="0">'2018 e seguenti'!$A$1:$G$126</definedName>
    <definedName name="_xlnm.Print_Area" localSheetId="1">'2022'!$A$1:$G$125</definedName>
    <definedName name="Print_Area_0" localSheetId="0">'2018 e seguenti'!$A$1:$G$126</definedName>
    <definedName name="Print_Area_0_0" localSheetId="0">'2018 e seguenti'!$A$1:$G$126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G124" i="2" l="1"/>
  <c r="A64" i="2" s="1"/>
  <c r="A65" i="2" s="1"/>
  <c r="G123" i="2"/>
  <c r="A97" i="2" s="1"/>
  <c r="A98" i="2" s="1"/>
  <c r="E98" i="2" s="1"/>
  <c r="E108" i="2"/>
  <c r="A104" i="2"/>
  <c r="A105" i="2" s="1"/>
  <c r="E105" i="2" s="1"/>
  <c r="E101" i="2"/>
  <c r="E94" i="2"/>
  <c r="E87" i="2"/>
  <c r="A75" i="2"/>
  <c r="A76" i="2" s="1"/>
  <c r="E76" i="2" s="1"/>
  <c r="E72" i="2"/>
  <c r="E63" i="2"/>
  <c r="A57" i="2"/>
  <c r="A58" i="2" s="1"/>
  <c r="E58" i="2" s="1"/>
  <c r="E54" i="2"/>
  <c r="A48" i="2"/>
  <c r="A49" i="2" s="1"/>
  <c r="E49" i="2" s="1"/>
  <c r="E45" i="2"/>
  <c r="E29" i="2"/>
  <c r="A24" i="2"/>
  <c r="A25" i="2" s="1"/>
  <c r="E25" i="2" s="1"/>
  <c r="E21" i="2"/>
  <c r="E13" i="2"/>
  <c r="A8" i="2"/>
  <c r="A9" i="2" s="1"/>
  <c r="E9" i="2" s="1"/>
  <c r="E5" i="2"/>
  <c r="G125" i="1"/>
  <c r="A120" i="1"/>
  <c r="A121" i="1" s="1"/>
  <c r="A119" i="1"/>
  <c r="A118" i="1"/>
  <c r="A111" i="1"/>
  <c r="A112" i="1" s="1"/>
  <c r="E112" i="1" s="1"/>
  <c r="A109" i="1"/>
  <c r="A110" i="1" s="1"/>
  <c r="E110" i="1" s="1"/>
  <c r="E108" i="1"/>
  <c r="A104" i="1"/>
  <c r="A105" i="1" s="1"/>
  <c r="E105" i="1" s="1"/>
  <c r="A102" i="1"/>
  <c r="A103" i="1" s="1"/>
  <c r="E103" i="1" s="1"/>
  <c r="E101" i="1"/>
  <c r="A97" i="1"/>
  <c r="A98" i="1" s="1"/>
  <c r="E98" i="1" s="1"/>
  <c r="A95" i="1"/>
  <c r="A96" i="1" s="1"/>
  <c r="E96" i="1" s="1"/>
  <c r="E94" i="1"/>
  <c r="A91" i="1"/>
  <c r="E91" i="1" s="1"/>
  <c r="A90" i="1"/>
  <c r="A88" i="1"/>
  <c r="A89" i="1" s="1"/>
  <c r="E89" i="1" s="1"/>
  <c r="E87" i="1"/>
  <c r="A75" i="1"/>
  <c r="A76" i="1" s="1"/>
  <c r="E76" i="1" s="1"/>
  <c r="A73" i="1"/>
  <c r="A74" i="1" s="1"/>
  <c r="E72" i="1"/>
  <c r="A66" i="1"/>
  <c r="A67" i="1" s="1"/>
  <c r="E67" i="1" s="1"/>
  <c r="A64" i="1"/>
  <c r="A65" i="1" s="1"/>
  <c r="E63" i="1"/>
  <c r="A57" i="1"/>
  <c r="A58" i="1" s="1"/>
  <c r="E58" i="1" s="1"/>
  <c r="A55" i="1"/>
  <c r="A56" i="1" s="1"/>
  <c r="E54" i="1"/>
  <c r="A48" i="1"/>
  <c r="A49" i="1" s="1"/>
  <c r="E49" i="1" s="1"/>
  <c r="A46" i="1"/>
  <c r="A47" i="1" s="1"/>
  <c r="E79" i="1" s="1"/>
  <c r="E45" i="1"/>
  <c r="A32" i="1"/>
  <c r="A33" i="1" s="1"/>
  <c r="E33" i="1" s="1"/>
  <c r="A30" i="1"/>
  <c r="A31" i="1" s="1"/>
  <c r="E31" i="1" s="1"/>
  <c r="E29" i="1"/>
  <c r="A24" i="1"/>
  <c r="A25" i="1" s="1"/>
  <c r="E25" i="1" s="1"/>
  <c r="A22" i="1"/>
  <c r="A23" i="1" s="1"/>
  <c r="E21" i="1"/>
  <c r="A16" i="1"/>
  <c r="A17" i="1" s="1"/>
  <c r="E17" i="1" s="1"/>
  <c r="A14" i="1"/>
  <c r="A15" i="1" s="1"/>
  <c r="E13" i="1"/>
  <c r="A8" i="1"/>
  <c r="A9" i="1" s="1"/>
  <c r="E9" i="1" s="1"/>
  <c r="A6" i="1"/>
  <c r="A7" i="1" s="1"/>
  <c r="E5" i="1"/>
  <c r="A120" i="2" l="1"/>
  <c r="A121" i="2" s="1"/>
  <c r="A14" i="2"/>
  <c r="A15" i="2" s="1"/>
  <c r="A73" i="2"/>
  <c r="A74" i="2" s="1"/>
  <c r="A46" i="2"/>
  <c r="A47" i="2" s="1"/>
  <c r="A22" i="2"/>
  <c r="A23" i="2" s="1"/>
  <c r="E39" i="2" s="1"/>
  <c r="A109" i="2"/>
  <c r="A110" i="2" s="1"/>
  <c r="E110" i="2" s="1"/>
  <c r="A88" i="2"/>
  <c r="A89" i="2" s="1"/>
  <c r="E89" i="2" s="1"/>
  <c r="A102" i="2"/>
  <c r="A103" i="2" s="1"/>
  <c r="E103" i="2" s="1"/>
  <c r="A55" i="2"/>
  <c r="A56" i="2" s="1"/>
  <c r="E80" i="2" s="1"/>
  <c r="A118" i="2"/>
  <c r="A119" i="2" s="1"/>
  <c r="A6" i="2"/>
  <c r="A7" i="2" s="1"/>
  <c r="A95" i="2"/>
  <c r="A96" i="2" s="1"/>
  <c r="E96" i="2" s="1"/>
  <c r="G125" i="2"/>
  <c r="A30" i="2"/>
  <c r="A31" i="2" s="1"/>
  <c r="E40" i="2" s="1"/>
  <c r="A32" i="2"/>
  <c r="A33" i="2" s="1"/>
  <c r="E33" i="2" s="1"/>
  <c r="A90" i="2"/>
  <c r="A91" i="2" s="1"/>
  <c r="E91" i="2" s="1"/>
  <c r="A16" i="2"/>
  <c r="A17" i="2" s="1"/>
  <c r="E17" i="2" s="1"/>
  <c r="A66" i="2"/>
  <c r="A67" i="2" s="1"/>
  <c r="E67" i="2" s="1"/>
  <c r="A111" i="2"/>
  <c r="A112" i="2" s="1"/>
  <c r="E112" i="2" s="1"/>
  <c r="E38" i="2"/>
  <c r="E15" i="2"/>
  <c r="E37" i="2"/>
  <c r="E7" i="2"/>
  <c r="E74" i="2"/>
  <c r="E82" i="2"/>
  <c r="E81" i="2"/>
  <c r="E65" i="2"/>
  <c r="E79" i="2"/>
  <c r="E47" i="2"/>
  <c r="E37" i="1"/>
  <c r="E7" i="1"/>
  <c r="E80" i="1"/>
  <c r="E56" i="1"/>
  <c r="E15" i="1"/>
  <c r="E38" i="1"/>
  <c r="E65" i="1"/>
  <c r="E81" i="1"/>
  <c r="E83" i="1" s="1"/>
  <c r="E39" i="1"/>
  <c r="E23" i="1"/>
  <c r="E74" i="1"/>
  <c r="E82" i="1"/>
  <c r="E40" i="1"/>
  <c r="E47" i="1"/>
  <c r="E56" i="2" l="1"/>
  <c r="E31" i="2"/>
  <c r="E23" i="2"/>
  <c r="E83" i="2"/>
  <c r="E41" i="2"/>
  <c r="E41" i="1"/>
</calcChain>
</file>

<file path=xl/sharedStrings.xml><?xml version="1.0" encoding="utf-8"?>
<sst xmlns="http://schemas.openxmlformats.org/spreadsheetml/2006/main" count="272" uniqueCount="41">
  <si>
    <t xml:space="preserve">Assegno di ricerca </t>
  </si>
  <si>
    <t xml:space="preserve">importi da gennaio2018 -  INPS 34,23% </t>
  </si>
  <si>
    <t>CON TABELLA PROGRESSIONI</t>
  </si>
  <si>
    <t>A) ASSEGNI PER LAUREATI (NO PHD) fascia 1</t>
  </si>
  <si>
    <r>
      <rPr>
        <sz val="10"/>
        <color rgb="FFFF0000"/>
        <rFont val="Arial"/>
        <family val="2"/>
        <charset val="1"/>
      </rPr>
      <t xml:space="preserve">compenso </t>
    </r>
    <r>
      <rPr>
        <b/>
        <sz val="10"/>
        <color rgb="FFFF0000"/>
        <rFont val="Arial"/>
        <family val="2"/>
        <charset val="1"/>
      </rPr>
      <t>minimo</t>
    </r>
    <r>
      <rPr>
        <sz val="10"/>
        <color rgb="FFFF0000"/>
        <rFont val="Arial"/>
        <family val="2"/>
        <charset val="1"/>
      </rPr>
      <t xml:space="preserve"> annuo (lordo persona)</t>
    </r>
  </si>
  <si>
    <t>lordo persona mese</t>
  </si>
  <si>
    <t>INPS CNR 2/3 di inps</t>
  </si>
  <si>
    <t>totale complessivo "superlordo"</t>
  </si>
  <si>
    <t>costo totale mensile</t>
  </si>
  <si>
    <t xml:space="preserve">inps a carico persona 1/3 </t>
  </si>
  <si>
    <t xml:space="preserve">netto persona </t>
  </si>
  <si>
    <t>netto persona al mese</t>
  </si>
  <si>
    <t>A) ASSEGNI PER LAUREATI (NO PHD) fascia 2</t>
  </si>
  <si>
    <t>A) ASSEGNI PER LAUREATI (NO PHD) fascia 3</t>
  </si>
  <si>
    <t>A) ASSEGNI PER LAUREATI (NO PHD) fascia 4</t>
  </si>
  <si>
    <t>per laureati</t>
  </si>
  <si>
    <t>costo totale</t>
  </si>
  <si>
    <t>primo anno</t>
  </si>
  <si>
    <t>secondo anno</t>
  </si>
  <si>
    <t xml:space="preserve">terzo anno </t>
  </si>
  <si>
    <t>quarto anno</t>
  </si>
  <si>
    <t>B) ASSEGNI PER POST-DOC</t>
  </si>
  <si>
    <t>compenso  annuo (lordo persona)</t>
  </si>
  <si>
    <t xml:space="preserve">totale complessivo "superlordo" </t>
  </si>
  <si>
    <t>per post-doc</t>
  </si>
  <si>
    <t>C) ASSEGNI PER SENIOR (FASCIA 1)</t>
  </si>
  <si>
    <t>C) ASSEGNI PER SENIOR (FASCIA 2)</t>
  </si>
  <si>
    <t>C) ASSEGNI PER SENIOR (FASCIA 3)</t>
  </si>
  <si>
    <t>C) ASSEGNI PER SENIOR (FASCIA 4)</t>
  </si>
  <si>
    <t xml:space="preserve">Esempio di ASSEGNO DI TIPO "GRANT" </t>
  </si>
  <si>
    <t>calcolo inps</t>
  </si>
  <si>
    <t>un terzo</t>
  </si>
  <si>
    <t>assegnista</t>
  </si>
  <si>
    <t>due terzi</t>
  </si>
  <si>
    <t>cnr</t>
  </si>
  <si>
    <t>Dal 1.1.2018</t>
  </si>
  <si>
    <t>Assegno di ricerca  da gennaio 2022</t>
  </si>
  <si>
    <t>Da 1.1.2022</t>
  </si>
  <si>
    <t xml:space="preserve">importi con aliquota Gestione Separata INPS 35.33% </t>
  </si>
  <si>
    <t>CON  PROGRESSIONI DI FASCIA NELLE 3 TIPOLOGIE</t>
  </si>
  <si>
    <t>esempio costo complessivo 4 anni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</si>
</sst>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[$€-2]\ * #,##0.00_);_([$€-2]\ * \(#,##0.00\);_([$€-2]\ * \-??_);_(@_)"/>
    <numFmt numFmtId="165" formatCode="_-[$€-2]\ * #,##0.00_-;\-[$€-2]\ * #,##0.00_-;_-[$€-2]\ * \-??_-;_-@_-"/>
  </numFmts>
  <fonts count="7" x14ac:knownFonts="1">
    <font>
      <sz val="10"/>
      <name val="Arial"/>
      <family val="2"/>
      <charset val="1"/>
    </font>
    <font>
      <b/>
      <sz val="16"/>
      <color rgb="FF0000FF"/>
      <name val="Arial"/>
      <family val="2"/>
      <charset val="1"/>
    </font>
    <font>
      <sz val="14"/>
      <name val="Arial"/>
      <family val="2"/>
      <charset val="1"/>
    </font>
    <font>
      <b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/>
      <sz val="10"/>
      <name val="Arial"/>
      <family val="2"/>
      <charset val="1"/>
    </font>
    <font>
      <b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99FF"/>
        <bgColor rgb="FF9999FF"/>
      </patternFill>
    </fill>
    <fill>
      <patternFill patternType="solid">
        <fgColor rgb="FFFFFF00"/>
        <bgColor rgb="FFCCFF00"/>
      </patternFill>
    </fill>
    <fill>
      <patternFill patternType="solid">
        <fgColor rgb="FFCCFF00"/>
        <bgColor rgb="FFFFFF00"/>
      </patternFill>
    </fill>
    <fill>
      <patternFill patternType="solid">
        <fgColor theme="8" tint="0.79998168889431442"/>
        <bgColor rgb="FFC0C0C0"/>
      </patternFill>
    </fill>
    <fill>
      <patternFill patternType="solid">
        <fgColor theme="9" tint="0.79998168889431442"/>
        <bgColor rgb="FFCCFFFF"/>
      </patternFill>
    </fill>
    <fill>
      <patternFill patternType="solid">
        <fgColor theme="6" tint="0.79998168889431442"/>
        <bgColor rgb="FFCCCCFF"/>
      </patternFill>
    </fill>
    <fill>
      <patternFill patternType="solid">
        <fgColor theme="4" tint="0.79998168889431442"/>
        <bgColor rgb="FF9999FF"/>
      </patternFill>
    </fill>
    <fill>
      <patternFill patternType="solid">
        <fgColor theme="9" tint="0.79998168889431442"/>
        <bgColor rgb="FFC0C0C0"/>
      </patternFill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7">
    <xf numFmtId="0" fontId="0" fillId="0" borderId="0" xfId="0"/>
    <xf numFmtId="164" fontId="0" fillId="0" borderId="0" xfId="0" applyNumberFormat="1"/>
    <xf numFmtId="0" fontId="0" fillId="2" borderId="0" xfId="0" applyFill="1" applyBorder="1"/>
    <xf numFmtId="164" fontId="3" fillId="2" borderId="2" xfId="0" applyNumberFormat="1" applyFont="1" applyFill="1" applyBorder="1"/>
    <xf numFmtId="0" fontId="4" fillId="2" borderId="3" xfId="0" applyFont="1" applyFill="1" applyBorder="1"/>
    <xf numFmtId="0" fontId="0" fillId="2" borderId="3" xfId="0" applyFill="1" applyBorder="1"/>
    <xf numFmtId="0" fontId="0" fillId="2" borderId="4" xfId="0" applyFill="1" applyBorder="1"/>
    <xf numFmtId="164" fontId="0" fillId="2" borderId="2" xfId="0" applyNumberFormat="1" applyFill="1" applyBorder="1"/>
    <xf numFmtId="164" fontId="3" fillId="2" borderId="5" xfId="0" applyNumberFormat="1" applyFont="1" applyFill="1" applyBorder="1"/>
    <xf numFmtId="0" fontId="4" fillId="2" borderId="0" xfId="0" applyFont="1" applyFill="1" applyBorder="1"/>
    <xf numFmtId="0" fontId="0" fillId="2" borderId="6" xfId="0" applyFill="1" applyBorder="1"/>
    <xf numFmtId="164" fontId="0" fillId="2" borderId="5" xfId="0" applyNumberFormat="1" applyFill="1" applyBorder="1"/>
    <xf numFmtId="165" fontId="0" fillId="0" borderId="0" xfId="0" applyNumberFormat="1"/>
    <xf numFmtId="164" fontId="4" fillId="2" borderId="5" xfId="0" applyNumberFormat="1" applyFont="1" applyFill="1" applyBorder="1"/>
    <xf numFmtId="0" fontId="0" fillId="2" borderId="5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0" xfId="0" applyFill="1"/>
    <xf numFmtId="0" fontId="0" fillId="2" borderId="10" xfId="0" applyFont="1" applyFill="1" applyBorder="1"/>
    <xf numFmtId="0" fontId="0" fillId="2" borderId="11" xfId="0" applyFont="1" applyFill="1" applyBorder="1"/>
    <xf numFmtId="0" fontId="0" fillId="2" borderId="12" xfId="0" applyFont="1" applyFill="1" applyBorder="1"/>
    <xf numFmtId="165" fontId="0" fillId="2" borderId="13" xfId="0" applyNumberFormat="1" applyFill="1" applyBorder="1"/>
    <xf numFmtId="165" fontId="0" fillId="2" borderId="0" xfId="0" applyNumberFormat="1" applyFill="1"/>
    <xf numFmtId="0" fontId="0" fillId="2" borderId="12" xfId="0" applyFont="1" applyFill="1" applyBorder="1" applyAlignment="1"/>
    <xf numFmtId="0" fontId="0" fillId="2" borderId="14" xfId="0" applyFill="1" applyBorder="1"/>
    <xf numFmtId="165" fontId="0" fillId="2" borderId="15" xfId="0" applyNumberFormat="1" applyFill="1" applyBorder="1"/>
    <xf numFmtId="0" fontId="0" fillId="0" borderId="0" xfId="0" applyBorder="1"/>
    <xf numFmtId="0" fontId="0" fillId="3" borderId="0" xfId="0" applyFill="1" applyBorder="1"/>
    <xf numFmtId="164" fontId="3" fillId="3" borderId="2" xfId="0" applyNumberFormat="1" applyFont="1" applyFill="1" applyBorder="1"/>
    <xf numFmtId="0" fontId="4" fillId="3" borderId="3" xfId="0" applyFont="1" applyFill="1" applyBorder="1"/>
    <xf numFmtId="0" fontId="0" fillId="3" borderId="3" xfId="0" applyFill="1" applyBorder="1"/>
    <xf numFmtId="0" fontId="0" fillId="3" borderId="4" xfId="0" applyFill="1" applyBorder="1"/>
    <xf numFmtId="164" fontId="0" fillId="3" borderId="2" xfId="0" applyNumberFormat="1" applyFill="1" applyBorder="1"/>
    <xf numFmtId="164" fontId="3" fillId="3" borderId="5" xfId="0" applyNumberFormat="1" applyFont="1" applyFill="1" applyBorder="1"/>
    <xf numFmtId="0" fontId="4" fillId="3" borderId="0" xfId="0" applyFont="1" applyFill="1" applyBorder="1"/>
    <xf numFmtId="0" fontId="0" fillId="3" borderId="6" xfId="0" applyFill="1" applyBorder="1"/>
    <xf numFmtId="164" fontId="0" fillId="3" borderId="5" xfId="0" applyNumberFormat="1" applyFill="1" applyBorder="1"/>
    <xf numFmtId="164" fontId="4" fillId="3" borderId="5" xfId="0" applyNumberFormat="1" applyFont="1" applyFill="1" applyBorder="1"/>
    <xf numFmtId="0" fontId="0" fillId="3" borderId="5" xfId="0" applyFill="1" applyBorder="1"/>
    <xf numFmtId="164" fontId="0" fillId="3" borderId="5" xfId="0" applyNumberFormat="1" applyFont="1" applyFill="1" applyBorder="1"/>
    <xf numFmtId="0" fontId="0" fillId="3" borderId="0" xfId="0" applyFont="1" applyFill="1" applyBorder="1"/>
    <xf numFmtId="0" fontId="0" fillId="3" borderId="6" xfId="0" applyFont="1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ont="1" applyFill="1" applyBorder="1"/>
    <xf numFmtId="0" fontId="0" fillId="3" borderId="11" xfId="0" applyFont="1" applyFill="1" applyBorder="1"/>
    <xf numFmtId="0" fontId="0" fillId="3" borderId="12" xfId="0" applyFont="1" applyFill="1" applyBorder="1"/>
    <xf numFmtId="165" fontId="0" fillId="3" borderId="13" xfId="0" applyNumberFormat="1" applyFill="1" applyBorder="1"/>
    <xf numFmtId="0" fontId="0" fillId="3" borderId="12" xfId="0" applyFont="1" applyFill="1" applyBorder="1" applyAlignment="1"/>
    <xf numFmtId="165" fontId="0" fillId="3" borderId="0" xfId="0" applyNumberFormat="1" applyFill="1" applyBorder="1"/>
    <xf numFmtId="0" fontId="0" fillId="3" borderId="14" xfId="0" applyFill="1" applyBorder="1"/>
    <xf numFmtId="165" fontId="0" fillId="3" borderId="15" xfId="0" applyNumberFormat="1" applyFill="1" applyBorder="1"/>
    <xf numFmtId="0" fontId="0" fillId="4" borderId="0" xfId="0" applyFill="1" applyBorder="1"/>
    <xf numFmtId="164" fontId="3" fillId="4" borderId="2" xfId="0" applyNumberFormat="1" applyFont="1" applyFill="1" applyBorder="1"/>
    <xf numFmtId="0" fontId="4" fillId="4" borderId="3" xfId="0" applyFont="1" applyFill="1" applyBorder="1"/>
    <xf numFmtId="0" fontId="0" fillId="4" borderId="3" xfId="0" applyFill="1" applyBorder="1"/>
    <xf numFmtId="0" fontId="0" fillId="4" borderId="4" xfId="0" applyFill="1" applyBorder="1"/>
    <xf numFmtId="164" fontId="0" fillId="4" borderId="2" xfId="0" applyNumberFormat="1" applyFill="1" applyBorder="1"/>
    <xf numFmtId="164" fontId="3" fillId="4" borderId="5" xfId="0" applyNumberFormat="1" applyFont="1" applyFill="1" applyBorder="1"/>
    <xf numFmtId="0" fontId="4" fillId="4" borderId="0" xfId="0" applyFont="1" applyFill="1" applyBorder="1"/>
    <xf numFmtId="0" fontId="0" fillId="4" borderId="6" xfId="0" applyFill="1" applyBorder="1"/>
    <xf numFmtId="164" fontId="0" fillId="4" borderId="5" xfId="0" applyNumberFormat="1" applyFill="1" applyBorder="1"/>
    <xf numFmtId="164" fontId="4" fillId="4" borderId="5" xfId="0" applyNumberFormat="1" applyFont="1" applyFill="1" applyBorder="1"/>
    <xf numFmtId="0" fontId="0" fillId="4" borderId="5" xfId="0" applyFill="1" applyBorder="1"/>
    <xf numFmtId="164" fontId="0" fillId="4" borderId="5" xfId="0" applyNumberFormat="1" applyFont="1" applyFill="1" applyBorder="1"/>
    <xf numFmtId="0" fontId="0" fillId="4" borderId="0" xfId="0" applyFont="1" applyFill="1" applyBorder="1"/>
    <xf numFmtId="0" fontId="0" fillId="4" borderId="6" xfId="0" applyFont="1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4" fillId="0" borderId="0" xfId="0" applyFont="1" applyBorder="1"/>
    <xf numFmtId="164" fontId="3" fillId="0" borderId="2" xfId="0" applyNumberFormat="1" applyFont="1" applyBorder="1"/>
    <xf numFmtId="0" fontId="4" fillId="0" borderId="17" xfId="0" applyFont="1" applyBorder="1"/>
    <xf numFmtId="0" fontId="0" fillId="0" borderId="17" xfId="0" applyBorder="1"/>
    <xf numFmtId="164" fontId="0" fillId="0" borderId="5" xfId="0" applyNumberFormat="1" applyFont="1" applyBorder="1"/>
    <xf numFmtId="164" fontId="0" fillId="0" borderId="17" xfId="0" applyNumberFormat="1" applyFont="1" applyBorder="1"/>
    <xf numFmtId="164" fontId="0" fillId="0" borderId="0" xfId="0" applyNumberFormat="1" applyFont="1" applyBorder="1"/>
    <xf numFmtId="164" fontId="3" fillId="6" borderId="18" xfId="0" applyNumberFormat="1" applyFont="1" applyFill="1" applyBorder="1"/>
    <xf numFmtId="0" fontId="0" fillId="0" borderId="19" xfId="0" applyBorder="1"/>
    <xf numFmtId="164" fontId="0" fillId="0" borderId="20" xfId="0" applyNumberFormat="1" applyBorder="1"/>
    <xf numFmtId="164" fontId="3" fillId="0" borderId="18" xfId="0" applyNumberFormat="1" applyFont="1" applyBorder="1"/>
    <xf numFmtId="164" fontId="3" fillId="0" borderId="21" xfId="0" applyNumberFormat="1" applyFont="1" applyBorder="1"/>
    <xf numFmtId="164" fontId="5" fillId="7" borderId="2" xfId="0" applyNumberFormat="1" applyFont="1" applyFill="1" applyBorder="1" applyAlignment="1">
      <alignment horizontal="right"/>
    </xf>
    <xf numFmtId="16" fontId="0" fillId="7" borderId="22" xfId="0" applyNumberFormat="1" applyFont="1" applyFill="1" applyBorder="1"/>
    <xf numFmtId="0" fontId="0" fillId="7" borderId="22" xfId="0" applyFont="1" applyFill="1" applyBorder="1"/>
    <xf numFmtId="2" fontId="0" fillId="7" borderId="11" xfId="0" applyNumberFormat="1" applyFill="1" applyBorder="1"/>
    <xf numFmtId="2" fontId="0" fillId="0" borderId="0" xfId="0" applyNumberFormat="1"/>
    <xf numFmtId="0" fontId="0" fillId="7" borderId="5" xfId="0" applyFill="1" applyBorder="1"/>
    <xf numFmtId="0" fontId="0" fillId="7" borderId="17" xfId="0" applyFont="1" applyFill="1" applyBorder="1"/>
    <xf numFmtId="2" fontId="0" fillId="7" borderId="13" xfId="0" applyNumberFormat="1" applyFill="1" applyBorder="1"/>
    <xf numFmtId="164" fontId="0" fillId="7" borderId="7" xfId="0" applyNumberFormat="1" applyFont="1" applyFill="1" applyBorder="1"/>
    <xf numFmtId="0" fontId="0" fillId="7" borderId="8" xfId="0" applyFill="1" applyBorder="1"/>
    <xf numFmtId="0" fontId="5" fillId="7" borderId="8" xfId="0" applyFont="1" applyFill="1" applyBorder="1" applyAlignment="1">
      <alignment wrapText="1"/>
    </xf>
    <xf numFmtId="2" fontId="5" fillId="7" borderId="9" xfId="0" applyNumberFormat="1" applyFont="1" applyFill="1" applyBorder="1"/>
    <xf numFmtId="0" fontId="1" fillId="0" borderId="0" xfId="0" applyFont="1"/>
    <xf numFmtId="164" fontId="5" fillId="7" borderId="17" xfId="0" applyNumberFormat="1" applyFont="1" applyFill="1" applyBorder="1" applyAlignment="1">
      <alignment horizontal="right"/>
    </xf>
    <xf numFmtId="16" fontId="0" fillId="7" borderId="17" xfId="0" applyNumberFormat="1" applyFont="1" applyFill="1" applyBorder="1"/>
    <xf numFmtId="2" fontId="0" fillId="7" borderId="17" xfId="0" applyNumberFormat="1" applyFill="1" applyBorder="1"/>
    <xf numFmtId="0" fontId="0" fillId="7" borderId="17" xfId="0" applyFill="1" applyBorder="1"/>
    <xf numFmtId="164" fontId="0" fillId="7" borderId="17" xfId="0" applyNumberFormat="1" applyFont="1" applyFill="1" applyBorder="1"/>
    <xf numFmtId="0" fontId="5" fillId="7" borderId="17" xfId="0" applyFont="1" applyFill="1" applyBorder="1" applyAlignment="1">
      <alignment wrapText="1"/>
    </xf>
    <xf numFmtId="2" fontId="5" fillId="7" borderId="17" xfId="0" applyNumberFormat="1" applyFont="1" applyFill="1" applyBorder="1"/>
    <xf numFmtId="0" fontId="0" fillId="8" borderId="0" xfId="0" applyFill="1" applyBorder="1"/>
    <xf numFmtId="164" fontId="3" fillId="8" borderId="2" xfId="0" applyNumberFormat="1" applyFont="1" applyFill="1" applyBorder="1"/>
    <xf numFmtId="0" fontId="4" fillId="8" borderId="3" xfId="0" applyFont="1" applyFill="1" applyBorder="1"/>
    <xf numFmtId="0" fontId="0" fillId="8" borderId="3" xfId="0" applyFill="1" applyBorder="1"/>
    <xf numFmtId="0" fontId="0" fillId="8" borderId="4" xfId="0" applyFill="1" applyBorder="1"/>
    <xf numFmtId="164" fontId="0" fillId="8" borderId="2" xfId="0" applyNumberFormat="1" applyFill="1" applyBorder="1"/>
    <xf numFmtId="164" fontId="3" fillId="8" borderId="5" xfId="0" applyNumberFormat="1" applyFont="1" applyFill="1" applyBorder="1"/>
    <xf numFmtId="0" fontId="4" fillId="8" borderId="0" xfId="0" applyFont="1" applyFill="1" applyBorder="1"/>
    <xf numFmtId="0" fontId="0" fillId="8" borderId="6" xfId="0" applyFill="1" applyBorder="1"/>
    <xf numFmtId="164" fontId="0" fillId="8" borderId="5" xfId="0" applyNumberFormat="1" applyFill="1" applyBorder="1"/>
    <xf numFmtId="164" fontId="4" fillId="8" borderId="5" xfId="0" applyNumberFormat="1" applyFont="1" applyFill="1" applyBorder="1"/>
    <xf numFmtId="0" fontId="0" fillId="8" borderId="5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0" fillId="8" borderId="0" xfId="0" applyFill="1"/>
    <xf numFmtId="0" fontId="0" fillId="8" borderId="12" xfId="0" applyFont="1" applyFill="1" applyBorder="1"/>
    <xf numFmtId="165" fontId="0" fillId="8" borderId="13" xfId="0" applyNumberFormat="1" applyFill="1" applyBorder="1"/>
    <xf numFmtId="165" fontId="0" fillId="8" borderId="0" xfId="0" applyNumberFormat="1" applyFill="1"/>
    <xf numFmtId="0" fontId="0" fillId="8" borderId="12" xfId="0" applyFont="1" applyFill="1" applyBorder="1" applyAlignment="1"/>
    <xf numFmtId="0" fontId="0" fillId="8" borderId="14" xfId="0" applyFill="1" applyBorder="1"/>
    <xf numFmtId="0" fontId="0" fillId="9" borderId="0" xfId="0" applyFill="1" applyBorder="1"/>
    <xf numFmtId="164" fontId="3" fillId="9" borderId="2" xfId="0" applyNumberFormat="1" applyFont="1" applyFill="1" applyBorder="1"/>
    <xf numFmtId="0" fontId="4" fillId="9" borderId="3" xfId="0" applyFont="1" applyFill="1" applyBorder="1"/>
    <xf numFmtId="0" fontId="0" fillId="9" borderId="3" xfId="0" applyFill="1" applyBorder="1"/>
    <xf numFmtId="0" fontId="0" fillId="9" borderId="4" xfId="0" applyFill="1" applyBorder="1"/>
    <xf numFmtId="164" fontId="0" fillId="9" borderId="2" xfId="0" applyNumberFormat="1" applyFill="1" applyBorder="1"/>
    <xf numFmtId="164" fontId="3" fillId="9" borderId="5" xfId="0" applyNumberFormat="1" applyFont="1" applyFill="1" applyBorder="1"/>
    <xf numFmtId="0" fontId="4" fillId="9" borderId="0" xfId="0" applyFont="1" applyFill="1" applyBorder="1"/>
    <xf numFmtId="0" fontId="0" fillId="9" borderId="6" xfId="0" applyFill="1" applyBorder="1"/>
    <xf numFmtId="164" fontId="0" fillId="9" borderId="5" xfId="0" applyNumberFormat="1" applyFill="1" applyBorder="1"/>
    <xf numFmtId="164" fontId="4" fillId="9" borderId="5" xfId="0" applyNumberFormat="1" applyFont="1" applyFill="1" applyBorder="1"/>
    <xf numFmtId="0" fontId="0" fillId="9" borderId="5" xfId="0" applyFill="1" applyBorder="1"/>
    <xf numFmtId="164" fontId="0" fillId="9" borderId="5" xfId="0" applyNumberFormat="1" applyFont="1" applyFill="1" applyBorder="1"/>
    <xf numFmtId="0" fontId="0" fillId="9" borderId="0" xfId="0" applyFont="1" applyFill="1" applyBorder="1"/>
    <xf numFmtId="0" fontId="0" fillId="9" borderId="6" xfId="0" applyFont="1" applyFill="1" applyBorder="1"/>
    <xf numFmtId="0" fontId="0" fillId="9" borderId="7" xfId="0" applyFill="1" applyBorder="1"/>
    <xf numFmtId="0" fontId="0" fillId="9" borderId="8" xfId="0" applyFill="1" applyBorder="1"/>
    <xf numFmtId="0" fontId="0" fillId="9" borderId="9" xfId="0" applyFill="1" applyBorder="1"/>
    <xf numFmtId="0" fontId="0" fillId="9" borderId="12" xfId="0" applyFont="1" applyFill="1" applyBorder="1"/>
    <xf numFmtId="165" fontId="0" fillId="9" borderId="13" xfId="0" applyNumberFormat="1" applyFill="1" applyBorder="1"/>
    <xf numFmtId="0" fontId="0" fillId="9" borderId="12" xfId="0" applyFont="1" applyFill="1" applyBorder="1" applyAlignment="1"/>
    <xf numFmtId="165" fontId="0" fillId="9" borderId="0" xfId="0" applyNumberFormat="1" applyFill="1" applyBorder="1"/>
    <xf numFmtId="0" fontId="0" fillId="9" borderId="14" xfId="0" applyFill="1" applyBorder="1"/>
    <xf numFmtId="0" fontId="0" fillId="10" borderId="0" xfId="0" applyFill="1" applyBorder="1"/>
    <xf numFmtId="164" fontId="3" fillId="10" borderId="2" xfId="0" applyNumberFormat="1" applyFont="1" applyFill="1" applyBorder="1"/>
    <xf numFmtId="0" fontId="4" fillId="10" borderId="3" xfId="0" applyFont="1" applyFill="1" applyBorder="1"/>
    <xf numFmtId="0" fontId="0" fillId="10" borderId="3" xfId="0" applyFill="1" applyBorder="1"/>
    <xf numFmtId="0" fontId="0" fillId="10" borderId="4" xfId="0" applyFill="1" applyBorder="1"/>
    <xf numFmtId="164" fontId="0" fillId="10" borderId="2" xfId="0" applyNumberFormat="1" applyFill="1" applyBorder="1"/>
    <xf numFmtId="164" fontId="3" fillId="10" borderId="5" xfId="0" applyNumberFormat="1" applyFont="1" applyFill="1" applyBorder="1"/>
    <xf numFmtId="0" fontId="4" fillId="10" borderId="0" xfId="0" applyFont="1" applyFill="1" applyBorder="1"/>
    <xf numFmtId="0" fontId="0" fillId="10" borderId="6" xfId="0" applyFill="1" applyBorder="1"/>
    <xf numFmtId="164" fontId="0" fillId="10" borderId="5" xfId="0" applyNumberFormat="1" applyFill="1" applyBorder="1"/>
    <xf numFmtId="164" fontId="4" fillId="10" borderId="5" xfId="0" applyNumberFormat="1" applyFont="1" applyFill="1" applyBorder="1"/>
    <xf numFmtId="0" fontId="0" fillId="10" borderId="5" xfId="0" applyFill="1" applyBorder="1"/>
    <xf numFmtId="164" fontId="0" fillId="10" borderId="5" xfId="0" applyNumberFormat="1" applyFont="1" applyFill="1" applyBorder="1"/>
    <xf numFmtId="0" fontId="0" fillId="10" borderId="0" xfId="0" applyFont="1" applyFill="1" applyBorder="1"/>
    <xf numFmtId="0" fontId="0" fillId="10" borderId="6" xfId="0" applyFont="1" applyFill="1" applyBorder="1"/>
    <xf numFmtId="0" fontId="0" fillId="10" borderId="7" xfId="0" applyFill="1" applyBorder="1"/>
    <xf numFmtId="0" fontId="0" fillId="10" borderId="8" xfId="0" applyFill="1" applyBorder="1"/>
    <xf numFmtId="0" fontId="0" fillId="10" borderId="9" xfId="0" applyFill="1" applyBorder="1"/>
    <xf numFmtId="165" fontId="6" fillId="8" borderId="15" xfId="0" applyNumberFormat="1" applyFont="1" applyFill="1" applyBorder="1"/>
    <xf numFmtId="165" fontId="6" fillId="9" borderId="15" xfId="0" applyNumberFormat="1" applyFont="1" applyFill="1" applyBorder="1"/>
    <xf numFmtId="0" fontId="6" fillId="8" borderId="10" xfId="0" applyFont="1" applyFill="1" applyBorder="1"/>
    <xf numFmtId="0" fontId="6" fillId="8" borderId="11" xfId="0" applyFont="1" applyFill="1" applyBorder="1"/>
    <xf numFmtId="0" fontId="6" fillId="9" borderId="10" xfId="0" applyFont="1" applyFill="1" applyBorder="1"/>
    <xf numFmtId="0" fontId="6" fillId="9" borderId="11" xfId="0" applyFont="1" applyFill="1" applyBorder="1"/>
    <xf numFmtId="0" fontId="1" fillId="0" borderId="0" xfId="0" applyFont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6" fillId="8" borderId="0" xfId="0" applyFont="1" applyFill="1" applyAlignment="1">
      <alignment horizontal="center"/>
    </xf>
    <xf numFmtId="0" fontId="6" fillId="8" borderId="6" xfId="0" applyFont="1" applyFill="1" applyBorder="1" applyAlignment="1">
      <alignment horizontal="center"/>
    </xf>
    <xf numFmtId="0" fontId="6" fillId="12" borderId="0" xfId="0" applyFont="1" applyFill="1" applyAlignment="1">
      <alignment horizontal="center"/>
    </xf>
    <xf numFmtId="0" fontId="6" fillId="12" borderId="6" xfId="0" applyFont="1" applyFill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2" fillId="10" borderId="1" xfId="0" applyFont="1" applyFill="1" applyBorder="1" applyAlignment="1">
      <alignment horizontal="center"/>
    </xf>
    <xf numFmtId="0" fontId="2" fillId="11" borderId="16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CC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5"/>
  <sheetViews>
    <sheetView zoomScale="86" zoomScaleNormal="86" workbookViewId="0">
      <selection activeCell="D13" sqref="D13"/>
    </sheetView>
  </sheetViews>
  <sheetFormatPr defaultRowHeight="12.5" x14ac:dyDescent="0.25"/>
  <cols>
    <col min="1" max="1" width="20.6328125"/>
    <col min="2" max="2" width="11.90625"/>
    <col min="3" max="3" width="9.90625"/>
    <col min="4" max="4" width="21.36328125"/>
    <col min="5" max="5" width="13.6328125"/>
    <col min="6" max="6" width="11.6328125"/>
    <col min="7" max="7" width="11.81640625" customWidth="1"/>
    <col min="8" max="8" width="13.6328125"/>
    <col min="9" max="9" width="13.90625"/>
    <col min="10" max="10" width="15"/>
    <col min="11" max="1025" width="8.6328125"/>
  </cols>
  <sheetData>
    <row r="1" spans="1:10" ht="20" x14ac:dyDescent="0.4">
      <c r="A1" s="96" t="s">
        <v>0</v>
      </c>
      <c r="I1" s="1"/>
    </row>
    <row r="2" spans="1:10" ht="63" customHeight="1" x14ac:dyDescent="0.4">
      <c r="B2" s="172" t="s">
        <v>1</v>
      </c>
      <c r="C2" s="172"/>
      <c r="D2" s="172"/>
      <c r="E2" t="s">
        <v>2</v>
      </c>
      <c r="I2" s="1"/>
    </row>
    <row r="3" spans="1:10" ht="19.25" customHeight="1" x14ac:dyDescent="0.25"/>
    <row r="4" spans="1:10" ht="17.5" x14ac:dyDescent="0.35">
      <c r="A4" s="176" t="s">
        <v>3</v>
      </c>
      <c r="B4" s="176"/>
      <c r="C4" s="176"/>
      <c r="D4" s="176"/>
      <c r="E4" s="2"/>
      <c r="F4" s="2"/>
      <c r="G4" s="2"/>
    </row>
    <row r="5" spans="1:10" ht="13" x14ac:dyDescent="0.3">
      <c r="A5" s="3">
        <v>19367</v>
      </c>
      <c r="B5" s="4" t="s">
        <v>4</v>
      </c>
      <c r="C5" s="5"/>
      <c r="D5" s="6"/>
      <c r="E5" s="7">
        <f>A5/12</f>
        <v>1613.9166666666667</v>
      </c>
      <c r="F5" s="5" t="s">
        <v>5</v>
      </c>
      <c r="G5" s="6"/>
    </row>
    <row r="6" spans="1:10" ht="13" x14ac:dyDescent="0.3">
      <c r="A6" s="8">
        <f>A5*G124/100</f>
        <v>4419.5493999999999</v>
      </c>
      <c r="B6" s="9" t="s">
        <v>6</v>
      </c>
      <c r="C6" s="2"/>
      <c r="D6" s="10"/>
      <c r="E6" s="11"/>
      <c r="F6" s="2"/>
      <c r="G6" s="10"/>
      <c r="J6" s="12"/>
    </row>
    <row r="7" spans="1:10" ht="13" x14ac:dyDescent="0.3">
      <c r="A7" s="8">
        <f>A5+A6</f>
        <v>23786.5494</v>
      </c>
      <c r="B7" s="9" t="s">
        <v>7</v>
      </c>
      <c r="C7" s="2"/>
      <c r="D7" s="10"/>
      <c r="E7" s="11">
        <f>A7/12</f>
        <v>1982.21245</v>
      </c>
      <c r="F7" s="2" t="s">
        <v>8</v>
      </c>
      <c r="G7" s="10"/>
      <c r="I7" s="1"/>
    </row>
    <row r="8" spans="1:10" x14ac:dyDescent="0.25">
      <c r="A8" s="13">
        <f>A5*G123/100</f>
        <v>2209.7746999999999</v>
      </c>
      <c r="B8" s="9" t="s">
        <v>9</v>
      </c>
      <c r="C8" s="2"/>
      <c r="D8" s="10"/>
      <c r="E8" s="14"/>
      <c r="F8" s="2"/>
      <c r="G8" s="10"/>
    </row>
    <row r="9" spans="1:10" x14ac:dyDescent="0.25">
      <c r="A9" s="13">
        <f>A5-A8</f>
        <v>17157.225299999998</v>
      </c>
      <c r="B9" s="9" t="s">
        <v>10</v>
      </c>
      <c r="C9" s="2"/>
      <c r="D9" s="10"/>
      <c r="E9" s="7">
        <f>A9/12</f>
        <v>1429.7687749999998</v>
      </c>
      <c r="F9" s="2" t="s">
        <v>11</v>
      </c>
      <c r="G9" s="10"/>
      <c r="J9" s="12"/>
    </row>
    <row r="10" spans="1:10" x14ac:dyDescent="0.25">
      <c r="A10" s="15"/>
      <c r="B10" s="16"/>
      <c r="C10" s="16"/>
      <c r="D10" s="17"/>
      <c r="E10" s="15"/>
      <c r="F10" s="16"/>
      <c r="G10" s="17"/>
      <c r="I10" s="12"/>
    </row>
    <row r="11" spans="1:10" x14ac:dyDescent="0.25">
      <c r="A11" s="2"/>
      <c r="B11" s="2"/>
      <c r="C11" s="2"/>
      <c r="D11" s="2"/>
      <c r="E11" s="2"/>
      <c r="F11" s="2"/>
      <c r="G11" s="2"/>
      <c r="I11" s="12"/>
    </row>
    <row r="12" spans="1:10" ht="17.5" x14ac:dyDescent="0.35">
      <c r="A12" s="176" t="s">
        <v>12</v>
      </c>
      <c r="B12" s="176"/>
      <c r="C12" s="176"/>
      <c r="D12" s="176"/>
      <c r="E12" s="2"/>
      <c r="F12" s="2"/>
      <c r="G12" s="2"/>
      <c r="I12" s="12"/>
    </row>
    <row r="13" spans="1:10" ht="13" x14ac:dyDescent="0.3">
      <c r="A13" s="3">
        <v>20500</v>
      </c>
      <c r="B13" s="4" t="s">
        <v>4</v>
      </c>
      <c r="C13" s="5"/>
      <c r="D13" s="6"/>
      <c r="E13" s="7">
        <f>A13/12</f>
        <v>1708.3333333333333</v>
      </c>
      <c r="F13" s="5" t="s">
        <v>5</v>
      </c>
      <c r="G13" s="6"/>
      <c r="I13" s="12"/>
    </row>
    <row r="14" spans="1:10" ht="13" x14ac:dyDescent="0.3">
      <c r="A14" s="8">
        <f>A13*G124/100</f>
        <v>4678.1000000000004</v>
      </c>
      <c r="B14" s="9" t="s">
        <v>6</v>
      </c>
      <c r="C14" s="2"/>
      <c r="D14" s="10"/>
      <c r="E14" s="11"/>
      <c r="F14" s="2"/>
      <c r="G14" s="10"/>
      <c r="I14" s="12"/>
    </row>
    <row r="15" spans="1:10" ht="13" x14ac:dyDescent="0.3">
      <c r="A15" s="8">
        <f>A13+A14</f>
        <v>25178.1</v>
      </c>
      <c r="B15" s="9" t="s">
        <v>7</v>
      </c>
      <c r="C15" s="2"/>
      <c r="D15" s="10"/>
      <c r="E15" s="11">
        <f>A15/12</f>
        <v>2098.1749999999997</v>
      </c>
      <c r="F15" s="2" t="s">
        <v>8</v>
      </c>
      <c r="G15" s="10"/>
      <c r="I15" s="12"/>
    </row>
    <row r="16" spans="1:10" x14ac:dyDescent="0.25">
      <c r="A16" s="13">
        <f>A13*G123/100</f>
        <v>2339.0500000000002</v>
      </c>
      <c r="B16" s="9" t="s">
        <v>9</v>
      </c>
      <c r="C16" s="2"/>
      <c r="D16" s="10"/>
      <c r="E16" s="14"/>
      <c r="F16" s="2"/>
      <c r="G16" s="10"/>
      <c r="I16" s="12"/>
    </row>
    <row r="17" spans="1:9" x14ac:dyDescent="0.25">
      <c r="A17" s="13">
        <f>A13-A16</f>
        <v>18160.95</v>
      </c>
      <c r="B17" s="9" t="s">
        <v>10</v>
      </c>
      <c r="C17" s="2"/>
      <c r="D17" s="10"/>
      <c r="E17" s="7">
        <f>A17/12</f>
        <v>1513.4125000000001</v>
      </c>
      <c r="F17" s="2" t="s">
        <v>11</v>
      </c>
      <c r="G17" s="10"/>
      <c r="I17" s="12"/>
    </row>
    <row r="18" spans="1:9" x14ac:dyDescent="0.25">
      <c r="A18" s="15"/>
      <c r="B18" s="16"/>
      <c r="C18" s="16"/>
      <c r="D18" s="17"/>
      <c r="E18" s="15"/>
      <c r="F18" s="16"/>
      <c r="G18" s="17"/>
      <c r="I18" s="12"/>
    </row>
    <row r="19" spans="1:9" x14ac:dyDescent="0.25">
      <c r="A19" s="2"/>
      <c r="B19" s="2"/>
      <c r="C19" s="2"/>
      <c r="D19" s="2"/>
      <c r="E19" s="2"/>
      <c r="F19" s="2"/>
      <c r="G19" s="2"/>
      <c r="I19" s="12"/>
    </row>
    <row r="20" spans="1:9" ht="17.5" x14ac:dyDescent="0.35">
      <c r="A20" s="176" t="s">
        <v>13</v>
      </c>
      <c r="B20" s="176"/>
      <c r="C20" s="176"/>
      <c r="D20" s="176"/>
      <c r="E20" s="2"/>
      <c r="F20" s="2"/>
      <c r="G20" s="2"/>
      <c r="I20" s="12"/>
    </row>
    <row r="21" spans="1:9" ht="13" x14ac:dyDescent="0.3">
      <c r="A21" s="3">
        <v>22000</v>
      </c>
      <c r="B21" s="4" t="s">
        <v>4</v>
      </c>
      <c r="C21" s="5"/>
      <c r="D21" s="6"/>
      <c r="E21" s="7">
        <f>A21/12</f>
        <v>1833.3333333333333</v>
      </c>
      <c r="F21" s="5" t="s">
        <v>5</v>
      </c>
      <c r="G21" s="6"/>
      <c r="I21" s="12"/>
    </row>
    <row r="22" spans="1:9" ht="13" x14ac:dyDescent="0.3">
      <c r="A22" s="8">
        <f>A21*G124/100</f>
        <v>5020.3999999999996</v>
      </c>
      <c r="B22" s="9" t="s">
        <v>6</v>
      </c>
      <c r="C22" s="2"/>
      <c r="D22" s="10"/>
      <c r="E22" s="11"/>
      <c r="F22" s="2"/>
      <c r="G22" s="10"/>
      <c r="I22" s="12"/>
    </row>
    <row r="23" spans="1:9" ht="13" x14ac:dyDescent="0.3">
      <c r="A23" s="8">
        <f>A21+A22</f>
        <v>27020.400000000001</v>
      </c>
      <c r="B23" s="9" t="s">
        <v>7</v>
      </c>
      <c r="C23" s="2"/>
      <c r="D23" s="10"/>
      <c r="E23" s="11">
        <f>A23/12</f>
        <v>2251.7000000000003</v>
      </c>
      <c r="F23" s="2" t="s">
        <v>8</v>
      </c>
      <c r="G23" s="10"/>
      <c r="I23" s="12"/>
    </row>
    <row r="24" spans="1:9" x14ac:dyDescent="0.25">
      <c r="A24" s="13">
        <f>A21*G123/100</f>
        <v>2510.1999999999998</v>
      </c>
      <c r="B24" s="9" t="s">
        <v>9</v>
      </c>
      <c r="C24" s="2"/>
      <c r="D24" s="10"/>
      <c r="E24" s="14"/>
      <c r="F24" s="2"/>
      <c r="G24" s="10"/>
      <c r="I24" s="12"/>
    </row>
    <row r="25" spans="1:9" x14ac:dyDescent="0.25">
      <c r="A25" s="13">
        <f>A21-A24</f>
        <v>19489.8</v>
      </c>
      <c r="B25" s="9" t="s">
        <v>10</v>
      </c>
      <c r="C25" s="2"/>
      <c r="D25" s="10"/>
      <c r="E25" s="7">
        <f>A25/12</f>
        <v>1624.1499999999999</v>
      </c>
      <c r="F25" s="2" t="s">
        <v>11</v>
      </c>
      <c r="G25" s="10"/>
      <c r="I25" s="12"/>
    </row>
    <row r="26" spans="1:9" x14ac:dyDescent="0.25">
      <c r="A26" s="15"/>
      <c r="B26" s="16"/>
      <c r="C26" s="16"/>
      <c r="D26" s="17"/>
      <c r="E26" s="15"/>
      <c r="F26" s="16"/>
      <c r="G26" s="17"/>
      <c r="I26" s="12"/>
    </row>
    <row r="27" spans="1:9" x14ac:dyDescent="0.25">
      <c r="A27" s="2"/>
      <c r="B27" s="2"/>
      <c r="C27" s="2"/>
      <c r="D27" s="2"/>
      <c r="E27" s="2"/>
      <c r="F27" s="2"/>
      <c r="G27" s="2"/>
      <c r="I27" s="12"/>
    </row>
    <row r="28" spans="1:9" ht="17.5" x14ac:dyDescent="0.35">
      <c r="A28" s="176" t="s">
        <v>14</v>
      </c>
      <c r="B28" s="176"/>
      <c r="C28" s="176"/>
      <c r="D28" s="176"/>
      <c r="E28" s="2"/>
      <c r="F28" s="2"/>
      <c r="G28" s="2"/>
      <c r="I28" s="12"/>
    </row>
    <row r="29" spans="1:9" ht="13" x14ac:dyDescent="0.3">
      <c r="A29" s="3">
        <v>24000</v>
      </c>
      <c r="B29" s="4" t="s">
        <v>4</v>
      </c>
      <c r="C29" s="5"/>
      <c r="D29" s="6"/>
      <c r="E29" s="7">
        <f>A29/12</f>
        <v>2000</v>
      </c>
      <c r="F29" s="5" t="s">
        <v>5</v>
      </c>
      <c r="G29" s="6"/>
      <c r="I29" s="12"/>
    </row>
    <row r="30" spans="1:9" ht="13" x14ac:dyDescent="0.3">
      <c r="A30" s="8">
        <f>A29*G124/100</f>
        <v>5476.8</v>
      </c>
      <c r="B30" s="9" t="s">
        <v>6</v>
      </c>
      <c r="C30" s="2"/>
      <c r="D30" s="10"/>
      <c r="E30" s="11"/>
      <c r="F30" s="2"/>
      <c r="G30" s="10"/>
      <c r="I30" s="12"/>
    </row>
    <row r="31" spans="1:9" ht="13" x14ac:dyDescent="0.3">
      <c r="A31" s="8">
        <f>A29+A30</f>
        <v>29476.799999999999</v>
      </c>
      <c r="B31" s="9" t="s">
        <v>7</v>
      </c>
      <c r="C31" s="2"/>
      <c r="D31" s="10"/>
      <c r="E31" s="11">
        <f>A31/12</f>
        <v>2456.4</v>
      </c>
      <c r="F31" s="2" t="s">
        <v>8</v>
      </c>
      <c r="G31" s="10"/>
      <c r="I31" s="12"/>
    </row>
    <row r="32" spans="1:9" x14ac:dyDescent="0.25">
      <c r="A32" s="13">
        <f>A29*G123/100</f>
        <v>2738.4</v>
      </c>
      <c r="B32" s="9" t="s">
        <v>9</v>
      </c>
      <c r="C32" s="2"/>
      <c r="D32" s="10"/>
      <c r="E32" s="14"/>
      <c r="F32" s="2"/>
      <c r="G32" s="10"/>
      <c r="I32" s="12"/>
    </row>
    <row r="33" spans="1:9" x14ac:dyDescent="0.25">
      <c r="A33" s="13">
        <f>A29-A32</f>
        <v>21261.599999999999</v>
      </c>
      <c r="B33" s="9" t="s">
        <v>10</v>
      </c>
      <c r="C33" s="2"/>
      <c r="D33" s="10"/>
      <c r="E33" s="7">
        <f>A33/12</f>
        <v>1771.8</v>
      </c>
      <c r="F33" s="2" t="s">
        <v>11</v>
      </c>
      <c r="G33" s="10"/>
      <c r="I33" s="12"/>
    </row>
    <row r="34" spans="1:9" x14ac:dyDescent="0.25">
      <c r="A34" s="15"/>
      <c r="B34" s="16"/>
      <c r="C34" s="16"/>
      <c r="D34" s="17"/>
      <c r="E34" s="15"/>
      <c r="F34" s="16"/>
      <c r="G34" s="17"/>
      <c r="I34" s="12"/>
    </row>
    <row r="35" spans="1:9" x14ac:dyDescent="0.25">
      <c r="A35" s="2"/>
      <c r="B35" s="2"/>
      <c r="C35" s="2"/>
      <c r="D35" s="2"/>
      <c r="E35" s="2"/>
      <c r="F35" s="2"/>
      <c r="G35" s="2"/>
      <c r="I35" s="12"/>
    </row>
    <row r="36" spans="1:9" x14ac:dyDescent="0.25">
      <c r="A36" s="18"/>
      <c r="B36" s="18"/>
      <c r="C36" s="18"/>
      <c r="D36" s="19" t="s">
        <v>15</v>
      </c>
      <c r="E36" s="20" t="s">
        <v>16</v>
      </c>
      <c r="F36" s="18"/>
      <c r="G36" s="18"/>
      <c r="I36" s="12"/>
    </row>
    <row r="37" spans="1:9" x14ac:dyDescent="0.25">
      <c r="A37" s="18"/>
      <c r="B37" s="18"/>
      <c r="C37" s="18"/>
      <c r="D37" s="21" t="s">
        <v>17</v>
      </c>
      <c r="E37" s="22">
        <f>A7</f>
        <v>23786.5494</v>
      </c>
      <c r="F37" s="23"/>
      <c r="G37" s="18"/>
      <c r="I37" s="12"/>
    </row>
    <row r="38" spans="1:9" x14ac:dyDescent="0.25">
      <c r="A38" s="18"/>
      <c r="B38" s="18"/>
      <c r="C38" s="18"/>
      <c r="D38" s="24" t="s">
        <v>18</v>
      </c>
      <c r="E38" s="22">
        <f>A15</f>
        <v>25178.1</v>
      </c>
      <c r="F38" s="23"/>
      <c r="G38" s="18"/>
      <c r="I38" s="12"/>
    </row>
    <row r="39" spans="1:9" x14ac:dyDescent="0.25">
      <c r="A39" s="18"/>
      <c r="B39" s="18"/>
      <c r="C39" s="18"/>
      <c r="D39" s="21" t="s">
        <v>19</v>
      </c>
      <c r="E39" s="22">
        <f>A23</f>
        <v>27020.400000000001</v>
      </c>
      <c r="F39" s="23"/>
      <c r="G39" s="18"/>
      <c r="I39" s="12"/>
    </row>
    <row r="40" spans="1:9" x14ac:dyDescent="0.25">
      <c r="A40" s="18"/>
      <c r="B40" s="18"/>
      <c r="C40" s="18"/>
      <c r="D40" s="21" t="s">
        <v>20</v>
      </c>
      <c r="E40" s="22">
        <f>A31</f>
        <v>29476.799999999999</v>
      </c>
      <c r="F40" s="23"/>
      <c r="G40" s="18"/>
      <c r="I40" s="12"/>
    </row>
    <row r="41" spans="1:9" x14ac:dyDescent="0.25">
      <c r="A41" s="18"/>
      <c r="B41" s="18"/>
      <c r="C41" s="18"/>
      <c r="D41" s="25"/>
      <c r="E41" s="26">
        <f>SUM(E37:E40)</f>
        <v>105461.84939999999</v>
      </c>
      <c r="F41" s="23"/>
      <c r="G41" s="18"/>
      <c r="I41" s="12"/>
    </row>
    <row r="42" spans="1:9" x14ac:dyDescent="0.25">
      <c r="A42" s="27"/>
      <c r="B42" s="27"/>
      <c r="C42" s="27"/>
      <c r="D42" s="27"/>
      <c r="E42" s="27"/>
      <c r="F42" s="27"/>
      <c r="G42" s="27"/>
    </row>
    <row r="43" spans="1:9" ht="27" customHeight="1" x14ac:dyDescent="0.25">
      <c r="A43" s="27"/>
      <c r="B43" s="27"/>
      <c r="C43" s="27"/>
      <c r="D43" s="27"/>
      <c r="E43" s="27"/>
      <c r="F43" s="27"/>
      <c r="G43" s="27"/>
    </row>
    <row r="44" spans="1:9" ht="17.5" x14ac:dyDescent="0.35">
      <c r="A44" s="175" t="s">
        <v>21</v>
      </c>
      <c r="B44" s="175"/>
      <c r="C44" s="175"/>
      <c r="D44" s="175"/>
      <c r="E44" s="28"/>
      <c r="F44" s="28"/>
      <c r="G44" s="28"/>
    </row>
    <row r="45" spans="1:9" ht="13" x14ac:dyDescent="0.3">
      <c r="A45" s="29">
        <v>22000</v>
      </c>
      <c r="B45" s="30" t="s">
        <v>22</v>
      </c>
      <c r="C45" s="31"/>
      <c r="D45" s="32"/>
      <c r="E45" s="33">
        <f>A45/12</f>
        <v>1833.3333333333333</v>
      </c>
      <c r="F45" s="31" t="s">
        <v>5</v>
      </c>
      <c r="G45" s="32"/>
    </row>
    <row r="46" spans="1:9" ht="13" x14ac:dyDescent="0.3">
      <c r="A46" s="34">
        <f>A45*G124/100</f>
        <v>5020.3999999999996</v>
      </c>
      <c r="B46" s="35" t="s">
        <v>6</v>
      </c>
      <c r="C46" s="28"/>
      <c r="D46" s="36"/>
      <c r="E46" s="37"/>
      <c r="F46" s="28"/>
      <c r="G46" s="36"/>
    </row>
    <row r="47" spans="1:9" ht="13" x14ac:dyDescent="0.3">
      <c r="A47" s="34">
        <f>A45+A46</f>
        <v>27020.400000000001</v>
      </c>
      <c r="B47" s="35" t="s">
        <v>23</v>
      </c>
      <c r="C47" s="28"/>
      <c r="D47" s="36"/>
      <c r="E47" s="37">
        <f>A47/12</f>
        <v>2251.7000000000003</v>
      </c>
      <c r="F47" s="28" t="s">
        <v>8</v>
      </c>
      <c r="G47" s="36"/>
    </row>
    <row r="48" spans="1:9" x14ac:dyDescent="0.25">
      <c r="A48" s="38">
        <f>A45*G123/100</f>
        <v>2510.1999999999998</v>
      </c>
      <c r="B48" s="35" t="s">
        <v>9</v>
      </c>
      <c r="C48" s="28"/>
      <c r="D48" s="36"/>
      <c r="E48" s="39"/>
      <c r="F48" s="28"/>
      <c r="G48" s="36"/>
    </row>
    <row r="49" spans="1:10" x14ac:dyDescent="0.25">
      <c r="A49" s="38">
        <f>A45-A48</f>
        <v>19489.8</v>
      </c>
      <c r="B49" s="35" t="s">
        <v>10</v>
      </c>
      <c r="C49" s="28"/>
      <c r="D49" s="36"/>
      <c r="E49" s="40">
        <f>A49/12</f>
        <v>1624.1499999999999</v>
      </c>
      <c r="F49" s="41" t="s">
        <v>11</v>
      </c>
      <c r="G49" s="42"/>
      <c r="J49" s="12"/>
    </row>
    <row r="50" spans="1:10" x14ac:dyDescent="0.25">
      <c r="A50" s="43"/>
      <c r="B50" s="44"/>
      <c r="C50" s="44"/>
      <c r="D50" s="45"/>
      <c r="E50" s="43"/>
      <c r="F50" s="44"/>
      <c r="G50" s="45"/>
    </row>
    <row r="51" spans="1:10" x14ac:dyDescent="0.25">
      <c r="A51" s="28"/>
      <c r="B51" s="28"/>
      <c r="C51" s="28"/>
      <c r="D51" s="28"/>
      <c r="E51" s="28"/>
      <c r="F51" s="28"/>
      <c r="G51" s="28"/>
    </row>
    <row r="52" spans="1:10" x14ac:dyDescent="0.25">
      <c r="A52" s="28"/>
      <c r="B52" s="28"/>
      <c r="C52" s="28"/>
      <c r="D52" s="28"/>
      <c r="E52" s="28"/>
      <c r="F52" s="28"/>
      <c r="G52" s="28"/>
    </row>
    <row r="53" spans="1:10" ht="17.5" x14ac:dyDescent="0.35">
      <c r="A53" s="175" t="s">
        <v>21</v>
      </c>
      <c r="B53" s="175"/>
      <c r="C53" s="175"/>
      <c r="D53" s="175"/>
      <c r="E53" s="28"/>
      <c r="F53" s="28"/>
      <c r="G53" s="28"/>
    </row>
    <row r="54" spans="1:10" ht="13" x14ac:dyDescent="0.3">
      <c r="A54" s="29">
        <v>24000</v>
      </c>
      <c r="B54" s="30" t="s">
        <v>22</v>
      </c>
      <c r="C54" s="31"/>
      <c r="D54" s="32"/>
      <c r="E54" s="33">
        <f>A54/12</f>
        <v>2000</v>
      </c>
      <c r="F54" s="31" t="s">
        <v>5</v>
      </c>
      <c r="G54" s="32"/>
    </row>
    <row r="55" spans="1:10" ht="13" x14ac:dyDescent="0.3">
      <c r="A55" s="34">
        <f>A54*G124/100</f>
        <v>5476.8</v>
      </c>
      <c r="B55" s="35" t="s">
        <v>6</v>
      </c>
      <c r="C55" s="28"/>
      <c r="D55" s="36"/>
      <c r="E55" s="37"/>
      <c r="F55" s="28"/>
      <c r="G55" s="36"/>
      <c r="I55" s="12"/>
    </row>
    <row r="56" spans="1:10" ht="13" x14ac:dyDescent="0.3">
      <c r="A56" s="34">
        <f>A54+A55</f>
        <v>29476.799999999999</v>
      </c>
      <c r="B56" s="35" t="s">
        <v>23</v>
      </c>
      <c r="C56" s="28"/>
      <c r="D56" s="36"/>
      <c r="E56" s="37">
        <f>A56/12</f>
        <v>2456.4</v>
      </c>
      <c r="F56" s="28" t="s">
        <v>8</v>
      </c>
      <c r="G56" s="36"/>
      <c r="I56" s="1"/>
    </row>
    <row r="57" spans="1:10" x14ac:dyDescent="0.25">
      <c r="A57" s="38">
        <f>A54*G123/100</f>
        <v>2738.4</v>
      </c>
      <c r="B57" s="35" t="s">
        <v>9</v>
      </c>
      <c r="C57" s="28"/>
      <c r="D57" s="36"/>
      <c r="E57" s="39"/>
      <c r="F57" s="28"/>
      <c r="G57" s="36"/>
      <c r="I57" s="12"/>
    </row>
    <row r="58" spans="1:10" x14ac:dyDescent="0.25">
      <c r="A58" s="38">
        <f>A54-A57</f>
        <v>21261.599999999999</v>
      </c>
      <c r="B58" s="35" t="s">
        <v>10</v>
      </c>
      <c r="C58" s="28"/>
      <c r="D58" s="36"/>
      <c r="E58" s="40">
        <f>A58/12</f>
        <v>1771.8</v>
      </c>
      <c r="F58" s="41" t="s">
        <v>11</v>
      </c>
      <c r="G58" s="42"/>
      <c r="I58" s="12"/>
    </row>
    <row r="59" spans="1:10" x14ac:dyDescent="0.25">
      <c r="A59" s="43"/>
      <c r="B59" s="44"/>
      <c r="C59" s="44"/>
      <c r="D59" s="45"/>
      <c r="E59" s="43"/>
      <c r="F59" s="44"/>
      <c r="G59" s="45"/>
    </row>
    <row r="60" spans="1:10" x14ac:dyDescent="0.25">
      <c r="A60" s="28"/>
      <c r="B60" s="28"/>
      <c r="C60" s="28"/>
      <c r="D60" s="28"/>
      <c r="E60" s="28"/>
      <c r="F60" s="28"/>
      <c r="G60" s="28"/>
    </row>
    <row r="61" spans="1:10" x14ac:dyDescent="0.25">
      <c r="A61" s="28"/>
      <c r="B61" s="28"/>
      <c r="C61" s="28"/>
      <c r="D61" s="28"/>
      <c r="E61" s="28"/>
      <c r="F61" s="28"/>
      <c r="G61" s="28"/>
    </row>
    <row r="62" spans="1:10" ht="17.5" x14ac:dyDescent="0.35">
      <c r="A62" s="175" t="s">
        <v>21</v>
      </c>
      <c r="B62" s="175"/>
      <c r="C62" s="175"/>
      <c r="D62" s="175"/>
      <c r="E62" s="28"/>
      <c r="F62" s="28"/>
      <c r="G62" s="28"/>
    </row>
    <row r="63" spans="1:10" ht="13" x14ac:dyDescent="0.3">
      <c r="A63" s="29">
        <v>26000</v>
      </c>
      <c r="B63" s="30" t="s">
        <v>22</v>
      </c>
      <c r="C63" s="31"/>
      <c r="D63" s="32"/>
      <c r="E63" s="33">
        <f>A63/12</f>
        <v>2166.6666666666665</v>
      </c>
      <c r="F63" s="31" t="s">
        <v>5</v>
      </c>
      <c r="G63" s="32"/>
    </row>
    <row r="64" spans="1:10" ht="13" x14ac:dyDescent="0.3">
      <c r="A64" s="34">
        <f>A63*G124/100</f>
        <v>5933.2</v>
      </c>
      <c r="B64" s="35" t="s">
        <v>6</v>
      </c>
      <c r="C64" s="28"/>
      <c r="D64" s="36"/>
      <c r="E64" s="37"/>
      <c r="F64" s="28"/>
      <c r="G64" s="36"/>
    </row>
    <row r="65" spans="1:7" ht="13" x14ac:dyDescent="0.3">
      <c r="A65" s="34">
        <f>A63+A64</f>
        <v>31933.200000000001</v>
      </c>
      <c r="B65" s="35" t="s">
        <v>23</v>
      </c>
      <c r="C65" s="28"/>
      <c r="D65" s="36"/>
      <c r="E65" s="37">
        <f>A65/12</f>
        <v>2661.1</v>
      </c>
      <c r="F65" s="28" t="s">
        <v>8</v>
      </c>
      <c r="G65" s="36"/>
    </row>
    <row r="66" spans="1:7" x14ac:dyDescent="0.25">
      <c r="A66" s="38">
        <f>A63*G123/100</f>
        <v>2966.6</v>
      </c>
      <c r="B66" s="35" t="s">
        <v>9</v>
      </c>
      <c r="C66" s="28"/>
      <c r="D66" s="36"/>
      <c r="E66" s="39"/>
      <c r="F66" s="28"/>
      <c r="G66" s="36"/>
    </row>
    <row r="67" spans="1:7" x14ac:dyDescent="0.25">
      <c r="A67" s="38">
        <f>A63-A66</f>
        <v>23033.4</v>
      </c>
      <c r="B67" s="35" t="s">
        <v>10</v>
      </c>
      <c r="C67" s="28"/>
      <c r="D67" s="36"/>
      <c r="E67" s="40">
        <f>A67/12</f>
        <v>1919.45</v>
      </c>
      <c r="F67" s="41" t="s">
        <v>11</v>
      </c>
      <c r="G67" s="42"/>
    </row>
    <row r="68" spans="1:7" x14ac:dyDescent="0.25">
      <c r="A68" s="43"/>
      <c r="B68" s="44"/>
      <c r="C68" s="44"/>
      <c r="D68" s="45"/>
      <c r="E68" s="43"/>
      <c r="F68" s="44"/>
      <c r="G68" s="45"/>
    </row>
    <row r="69" spans="1:7" x14ac:dyDescent="0.25">
      <c r="A69" s="28"/>
      <c r="B69" s="28"/>
      <c r="C69" s="28"/>
      <c r="D69" s="28"/>
      <c r="E69" s="28"/>
      <c r="F69" s="28"/>
      <c r="G69" s="28"/>
    </row>
    <row r="70" spans="1:7" x14ac:dyDescent="0.25">
      <c r="A70" s="28"/>
      <c r="B70" s="28"/>
      <c r="C70" s="28"/>
      <c r="D70" s="28"/>
      <c r="E70" s="28"/>
      <c r="F70" s="28"/>
      <c r="G70" s="28"/>
    </row>
    <row r="71" spans="1:7" ht="17.5" x14ac:dyDescent="0.35">
      <c r="A71" s="175" t="s">
        <v>21</v>
      </c>
      <c r="B71" s="175"/>
      <c r="C71" s="175"/>
      <c r="D71" s="175"/>
      <c r="E71" s="28"/>
      <c r="F71" s="28"/>
      <c r="G71" s="28"/>
    </row>
    <row r="72" spans="1:7" ht="13" x14ac:dyDescent="0.3">
      <c r="A72" s="29">
        <v>28000</v>
      </c>
      <c r="B72" s="30" t="s">
        <v>22</v>
      </c>
      <c r="C72" s="31"/>
      <c r="D72" s="32"/>
      <c r="E72" s="33">
        <f>A72/12</f>
        <v>2333.3333333333335</v>
      </c>
      <c r="F72" s="31" t="s">
        <v>5</v>
      </c>
      <c r="G72" s="32"/>
    </row>
    <row r="73" spans="1:7" ht="13" x14ac:dyDescent="0.3">
      <c r="A73" s="34">
        <f>A72*G124/100</f>
        <v>6389.6</v>
      </c>
      <c r="B73" s="35" t="s">
        <v>6</v>
      </c>
      <c r="C73" s="28"/>
      <c r="D73" s="36"/>
      <c r="E73" s="37"/>
      <c r="F73" s="28"/>
      <c r="G73" s="36"/>
    </row>
    <row r="74" spans="1:7" ht="13" x14ac:dyDescent="0.3">
      <c r="A74" s="34">
        <f>A72+A73</f>
        <v>34389.599999999999</v>
      </c>
      <c r="B74" s="35" t="s">
        <v>23</v>
      </c>
      <c r="C74" s="28"/>
      <c r="D74" s="36"/>
      <c r="E74" s="37">
        <f>A74/12</f>
        <v>2865.7999999999997</v>
      </c>
      <c r="F74" s="28" t="s">
        <v>8</v>
      </c>
      <c r="G74" s="36"/>
    </row>
    <row r="75" spans="1:7" x14ac:dyDescent="0.25">
      <c r="A75" s="38">
        <f>A72*G123/100</f>
        <v>3194.8</v>
      </c>
      <c r="B75" s="35" t="s">
        <v>9</v>
      </c>
      <c r="C75" s="28"/>
      <c r="D75" s="36"/>
      <c r="E75" s="39"/>
      <c r="F75" s="28"/>
      <c r="G75" s="36"/>
    </row>
    <row r="76" spans="1:7" x14ac:dyDescent="0.25">
      <c r="A76" s="38">
        <f>A72-A75</f>
        <v>24805.200000000001</v>
      </c>
      <c r="B76" s="35" t="s">
        <v>10</v>
      </c>
      <c r="C76" s="28"/>
      <c r="D76" s="36"/>
      <c r="E76" s="40">
        <f>A76/12</f>
        <v>2067.1</v>
      </c>
      <c r="F76" s="41" t="s">
        <v>11</v>
      </c>
      <c r="G76" s="42"/>
    </row>
    <row r="77" spans="1:7" x14ac:dyDescent="0.25">
      <c r="A77" s="43"/>
      <c r="B77" s="44"/>
      <c r="C77" s="44"/>
      <c r="D77" s="45"/>
      <c r="E77" s="43"/>
      <c r="F77" s="44"/>
      <c r="G77" s="45"/>
    </row>
    <row r="78" spans="1:7" x14ac:dyDescent="0.25">
      <c r="A78" s="28"/>
      <c r="B78" s="28"/>
      <c r="C78" s="28"/>
      <c r="D78" s="46" t="s">
        <v>24</v>
      </c>
      <c r="E78" s="47" t="s">
        <v>16</v>
      </c>
      <c r="F78" s="28"/>
      <c r="G78" s="28"/>
    </row>
    <row r="79" spans="1:7" x14ac:dyDescent="0.25">
      <c r="A79" s="28"/>
      <c r="B79" s="28"/>
      <c r="C79" s="28"/>
      <c r="D79" s="48" t="s">
        <v>17</v>
      </c>
      <c r="E79" s="49">
        <f>A47</f>
        <v>27020.400000000001</v>
      </c>
      <c r="F79" s="28"/>
      <c r="G79" s="28"/>
    </row>
    <row r="80" spans="1:7" x14ac:dyDescent="0.25">
      <c r="A80" s="28"/>
      <c r="B80" s="28"/>
      <c r="C80" s="28"/>
      <c r="D80" s="50" t="s">
        <v>18</v>
      </c>
      <c r="E80" s="49">
        <f>A56</f>
        <v>29476.799999999999</v>
      </c>
      <c r="F80" s="28"/>
      <c r="G80" s="28"/>
    </row>
    <row r="81" spans="1:8" x14ac:dyDescent="0.25">
      <c r="A81" s="28"/>
      <c r="B81" s="28"/>
      <c r="C81" s="28"/>
      <c r="D81" s="48" t="s">
        <v>19</v>
      </c>
      <c r="E81" s="49">
        <f>A65</f>
        <v>31933.200000000001</v>
      </c>
      <c r="F81" s="51"/>
      <c r="G81" s="28"/>
    </row>
    <row r="82" spans="1:8" x14ac:dyDescent="0.25">
      <c r="A82" s="28"/>
      <c r="B82" s="28"/>
      <c r="C82" s="28"/>
      <c r="D82" s="48" t="s">
        <v>20</v>
      </c>
      <c r="E82" s="49">
        <f>A74</f>
        <v>34389.599999999999</v>
      </c>
      <c r="F82" s="28"/>
      <c r="G82" s="28"/>
    </row>
    <row r="83" spans="1:8" x14ac:dyDescent="0.25">
      <c r="A83" s="28"/>
      <c r="B83" s="28"/>
      <c r="C83" s="28"/>
      <c r="D83" s="52"/>
      <c r="E83" s="53">
        <f>SUM(E79:E82)</f>
        <v>122820</v>
      </c>
      <c r="F83" s="28"/>
      <c r="G83" s="28"/>
    </row>
    <row r="84" spans="1:8" x14ac:dyDescent="0.25">
      <c r="A84" s="27"/>
      <c r="B84" s="27"/>
      <c r="C84" s="27"/>
      <c r="D84" s="27"/>
      <c r="E84" s="27"/>
      <c r="F84" s="27"/>
      <c r="G84" s="27"/>
    </row>
    <row r="85" spans="1:8" x14ac:dyDescent="0.25">
      <c r="E85" s="1"/>
    </row>
    <row r="86" spans="1:8" ht="17.5" x14ac:dyDescent="0.35">
      <c r="A86" s="173" t="s">
        <v>25</v>
      </c>
      <c r="B86" s="173"/>
      <c r="C86" s="173"/>
      <c r="D86" s="173"/>
      <c r="E86" s="54"/>
      <c r="F86" s="54"/>
      <c r="G86" s="54"/>
    </row>
    <row r="87" spans="1:8" ht="13" x14ac:dyDescent="0.3">
      <c r="A87" s="55">
        <v>26000</v>
      </c>
      <c r="B87" s="56" t="s">
        <v>22</v>
      </c>
      <c r="C87" s="57"/>
      <c r="D87" s="58"/>
      <c r="E87" s="59">
        <f>A87/12</f>
        <v>2166.6666666666665</v>
      </c>
      <c r="F87" s="57" t="s">
        <v>5</v>
      </c>
      <c r="G87" s="58"/>
    </row>
    <row r="88" spans="1:8" ht="13" x14ac:dyDescent="0.3">
      <c r="A88" s="60">
        <f>A87*G124/100</f>
        <v>5933.2</v>
      </c>
      <c r="B88" s="61" t="s">
        <v>6</v>
      </c>
      <c r="C88" s="54"/>
      <c r="D88" s="62"/>
      <c r="E88" s="63"/>
      <c r="F88" s="54"/>
      <c r="G88" s="62"/>
    </row>
    <row r="89" spans="1:8" ht="13" x14ac:dyDescent="0.3">
      <c r="A89" s="60">
        <f>A87+A88</f>
        <v>31933.200000000001</v>
      </c>
      <c r="B89" s="61" t="s">
        <v>23</v>
      </c>
      <c r="C89" s="54"/>
      <c r="D89" s="62"/>
      <c r="E89" s="63">
        <f>A89/12</f>
        <v>2661.1</v>
      </c>
      <c r="F89" s="54" t="s">
        <v>8</v>
      </c>
      <c r="G89" s="62"/>
    </row>
    <row r="90" spans="1:8" x14ac:dyDescent="0.25">
      <c r="A90" s="64">
        <f>A87*G123/100</f>
        <v>2966.6</v>
      </c>
      <c r="B90" s="61" t="s">
        <v>9</v>
      </c>
      <c r="C90" s="54"/>
      <c r="D90" s="62"/>
      <c r="E90" s="65"/>
      <c r="F90" s="54"/>
      <c r="G90" s="62"/>
    </row>
    <row r="91" spans="1:8" x14ac:dyDescent="0.25">
      <c r="A91" s="64">
        <f>A87-A90</f>
        <v>23033.4</v>
      </c>
      <c r="B91" s="61" t="s">
        <v>10</v>
      </c>
      <c r="C91" s="54"/>
      <c r="D91" s="62"/>
      <c r="E91" s="66">
        <f>A91/12</f>
        <v>1919.45</v>
      </c>
      <c r="F91" s="67" t="s">
        <v>11</v>
      </c>
      <c r="G91" s="68"/>
    </row>
    <row r="92" spans="1:8" x14ac:dyDescent="0.25">
      <c r="A92" s="69"/>
      <c r="B92" s="70"/>
      <c r="C92" s="70"/>
      <c r="D92" s="71"/>
      <c r="E92" s="69"/>
      <c r="F92" s="70"/>
      <c r="G92" s="71"/>
    </row>
    <row r="93" spans="1:8" ht="17.5" x14ac:dyDescent="0.35">
      <c r="A93" s="173" t="s">
        <v>26</v>
      </c>
      <c r="B93" s="173"/>
      <c r="C93" s="173"/>
      <c r="D93" s="173"/>
      <c r="E93" s="54"/>
      <c r="F93" s="54"/>
      <c r="G93" s="54"/>
      <c r="H93" s="1"/>
    </row>
    <row r="94" spans="1:8" ht="13" x14ac:dyDescent="0.3">
      <c r="A94" s="55">
        <v>28000</v>
      </c>
      <c r="B94" s="56" t="s">
        <v>22</v>
      </c>
      <c r="C94" s="57"/>
      <c r="D94" s="58"/>
      <c r="E94" s="59">
        <f>A94/12</f>
        <v>2333.3333333333335</v>
      </c>
      <c r="F94" s="57" t="s">
        <v>5</v>
      </c>
      <c r="G94" s="58"/>
      <c r="H94" s="1"/>
    </row>
    <row r="95" spans="1:8" ht="13" x14ac:dyDescent="0.3">
      <c r="A95" s="60">
        <f>A94*G124/100</f>
        <v>6389.6</v>
      </c>
      <c r="B95" s="61" t="s">
        <v>6</v>
      </c>
      <c r="C95" s="54"/>
      <c r="D95" s="62"/>
      <c r="E95" s="63"/>
      <c r="F95" s="54"/>
      <c r="G95" s="62"/>
      <c r="H95" s="1"/>
    </row>
    <row r="96" spans="1:8" ht="13" x14ac:dyDescent="0.3">
      <c r="A96" s="60">
        <f>A94+A95</f>
        <v>34389.599999999999</v>
      </c>
      <c r="B96" s="61" t="s">
        <v>23</v>
      </c>
      <c r="C96" s="54"/>
      <c r="D96" s="62"/>
      <c r="E96" s="63">
        <f>A96/12</f>
        <v>2865.7999999999997</v>
      </c>
      <c r="F96" s="54" t="s">
        <v>8</v>
      </c>
      <c r="G96" s="62"/>
      <c r="H96" s="1"/>
    </row>
    <row r="97" spans="1:8" x14ac:dyDescent="0.25">
      <c r="A97" s="64">
        <f>A94*G123/100</f>
        <v>3194.8</v>
      </c>
      <c r="B97" s="61" t="s">
        <v>9</v>
      </c>
      <c r="C97" s="54"/>
      <c r="D97" s="62"/>
      <c r="E97" s="65"/>
      <c r="F97" s="54"/>
      <c r="G97" s="62"/>
      <c r="H97" s="1"/>
    </row>
    <row r="98" spans="1:8" x14ac:dyDescent="0.25">
      <c r="A98" s="64">
        <f>A94-A97</f>
        <v>24805.200000000001</v>
      </c>
      <c r="B98" s="61" t="s">
        <v>10</v>
      </c>
      <c r="C98" s="54"/>
      <c r="D98" s="62"/>
      <c r="E98" s="66">
        <f>A98/12</f>
        <v>2067.1</v>
      </c>
      <c r="F98" s="67" t="s">
        <v>11</v>
      </c>
      <c r="G98" s="68"/>
      <c r="H98" s="1"/>
    </row>
    <row r="99" spans="1:8" x14ac:dyDescent="0.25">
      <c r="A99" s="69"/>
      <c r="B99" s="70"/>
      <c r="C99" s="70"/>
      <c r="D99" s="71"/>
      <c r="E99" s="69"/>
      <c r="F99" s="70"/>
      <c r="G99" s="71"/>
      <c r="H99" s="1"/>
    </row>
    <row r="100" spans="1:8" ht="17.5" x14ac:dyDescent="0.35">
      <c r="A100" s="173" t="s">
        <v>27</v>
      </c>
      <c r="B100" s="173"/>
      <c r="C100" s="173"/>
      <c r="D100" s="173"/>
      <c r="E100" s="54"/>
      <c r="F100" s="54"/>
      <c r="G100" s="54"/>
      <c r="H100" s="1"/>
    </row>
    <row r="101" spans="1:8" ht="13" x14ac:dyDescent="0.3">
      <c r="A101" s="55">
        <v>30000</v>
      </c>
      <c r="B101" s="56" t="s">
        <v>22</v>
      </c>
      <c r="C101" s="57"/>
      <c r="D101" s="58"/>
      <c r="E101" s="59">
        <f>A101/12</f>
        <v>2500</v>
      </c>
      <c r="F101" s="57" t="s">
        <v>5</v>
      </c>
      <c r="G101" s="58"/>
      <c r="H101" s="1"/>
    </row>
    <row r="102" spans="1:8" ht="13" x14ac:dyDescent="0.3">
      <c r="A102" s="60">
        <f>A101*G124/100</f>
        <v>6846</v>
      </c>
      <c r="B102" s="61" t="s">
        <v>6</v>
      </c>
      <c r="C102" s="54"/>
      <c r="D102" s="62"/>
      <c r="E102" s="63"/>
      <c r="F102" s="54"/>
      <c r="G102" s="62"/>
      <c r="H102" s="1"/>
    </row>
    <row r="103" spans="1:8" ht="13" x14ac:dyDescent="0.3">
      <c r="A103" s="60">
        <f>A101+A102</f>
        <v>36846</v>
      </c>
      <c r="B103" s="61" t="s">
        <v>23</v>
      </c>
      <c r="C103" s="54"/>
      <c r="D103" s="62"/>
      <c r="E103" s="63">
        <f>A103/12</f>
        <v>3070.5</v>
      </c>
      <c r="F103" s="54" t="s">
        <v>8</v>
      </c>
      <c r="G103" s="62"/>
      <c r="H103" s="1"/>
    </row>
    <row r="104" spans="1:8" x14ac:dyDescent="0.25">
      <c r="A104" s="64">
        <f>A101*G123/100</f>
        <v>3423</v>
      </c>
      <c r="B104" s="61" t="s">
        <v>9</v>
      </c>
      <c r="C104" s="54"/>
      <c r="D104" s="62"/>
      <c r="E104" s="65"/>
      <c r="F104" s="54"/>
      <c r="G104" s="62"/>
      <c r="H104" s="1"/>
    </row>
    <row r="105" spans="1:8" x14ac:dyDescent="0.25">
      <c r="A105" s="64">
        <f>A101-A104</f>
        <v>26577</v>
      </c>
      <c r="B105" s="61" t="s">
        <v>10</v>
      </c>
      <c r="C105" s="54"/>
      <c r="D105" s="62"/>
      <c r="E105" s="66">
        <f>A105/12</f>
        <v>2214.75</v>
      </c>
      <c r="F105" s="67" t="s">
        <v>11</v>
      </c>
      <c r="G105" s="68"/>
      <c r="H105" s="1"/>
    </row>
    <row r="106" spans="1:8" x14ac:dyDescent="0.25">
      <c r="A106" s="69"/>
      <c r="B106" s="70"/>
      <c r="C106" s="70"/>
      <c r="D106" s="71"/>
      <c r="E106" s="69"/>
      <c r="F106" s="70"/>
      <c r="G106" s="71"/>
      <c r="H106" s="1"/>
    </row>
    <row r="107" spans="1:8" ht="17.5" x14ac:dyDescent="0.35">
      <c r="A107" s="173" t="s">
        <v>28</v>
      </c>
      <c r="B107" s="173"/>
      <c r="C107" s="173"/>
      <c r="D107" s="173"/>
      <c r="E107" s="54"/>
      <c r="F107" s="54"/>
      <c r="G107" s="54"/>
      <c r="H107" s="1"/>
    </row>
    <row r="108" spans="1:8" ht="13" x14ac:dyDescent="0.3">
      <c r="A108" s="55">
        <v>32000</v>
      </c>
      <c r="B108" s="56" t="s">
        <v>22</v>
      </c>
      <c r="C108" s="57"/>
      <c r="D108" s="58"/>
      <c r="E108" s="59">
        <f>A108/12</f>
        <v>2666.6666666666665</v>
      </c>
      <c r="F108" s="57" t="s">
        <v>5</v>
      </c>
      <c r="G108" s="58"/>
      <c r="H108" s="1"/>
    </row>
    <row r="109" spans="1:8" ht="13" x14ac:dyDescent="0.3">
      <c r="A109" s="60">
        <f>A108*G124/100</f>
        <v>7302.4</v>
      </c>
      <c r="B109" s="61" t="s">
        <v>6</v>
      </c>
      <c r="C109" s="54"/>
      <c r="D109" s="62"/>
      <c r="E109" s="63"/>
      <c r="F109" s="54"/>
      <c r="G109" s="62"/>
      <c r="H109" s="1"/>
    </row>
    <row r="110" spans="1:8" ht="13" x14ac:dyDescent="0.3">
      <c r="A110" s="60">
        <f>A108+A109</f>
        <v>39302.400000000001</v>
      </c>
      <c r="B110" s="61" t="s">
        <v>23</v>
      </c>
      <c r="C110" s="54"/>
      <c r="D110" s="62"/>
      <c r="E110" s="63">
        <f>A110/12</f>
        <v>3275.2000000000003</v>
      </c>
      <c r="F110" s="54" t="s">
        <v>8</v>
      </c>
      <c r="G110" s="62"/>
      <c r="H110" s="1"/>
    </row>
    <row r="111" spans="1:8" x14ac:dyDescent="0.25">
      <c r="A111" s="64">
        <f>A108*G123/100</f>
        <v>3651.2</v>
      </c>
      <c r="B111" s="61" t="s">
        <v>9</v>
      </c>
      <c r="C111" s="54"/>
      <c r="D111" s="62"/>
      <c r="E111" s="65"/>
      <c r="F111" s="54"/>
      <c r="G111" s="62"/>
      <c r="H111" s="1"/>
    </row>
    <row r="112" spans="1:8" x14ac:dyDescent="0.25">
      <c r="A112" s="64">
        <f>A108-A111</f>
        <v>28348.799999999999</v>
      </c>
      <c r="B112" s="61" t="s">
        <v>10</v>
      </c>
      <c r="C112" s="54"/>
      <c r="D112" s="62"/>
      <c r="E112" s="66">
        <f>A112/12</f>
        <v>2362.4</v>
      </c>
      <c r="F112" s="67" t="s">
        <v>11</v>
      </c>
      <c r="G112" s="68"/>
      <c r="H112" s="1"/>
    </row>
    <row r="113" spans="1:10" x14ac:dyDescent="0.25">
      <c r="A113" s="69"/>
      <c r="B113" s="70"/>
      <c r="C113" s="70"/>
      <c r="D113" s="71"/>
      <c r="E113" s="69"/>
      <c r="F113" s="70"/>
      <c r="G113" s="71"/>
      <c r="H113" s="1"/>
    </row>
    <row r="114" spans="1:10" x14ac:dyDescent="0.25">
      <c r="A114" s="27"/>
      <c r="H114" s="1"/>
    </row>
    <row r="115" spans="1:10" x14ac:dyDescent="0.25">
      <c r="A115" s="27"/>
      <c r="H115" s="1"/>
    </row>
    <row r="116" spans="1:10" ht="17.5" x14ac:dyDescent="0.35">
      <c r="A116" s="174" t="s">
        <v>29</v>
      </c>
      <c r="B116" s="174"/>
      <c r="C116" s="174"/>
      <c r="D116" s="174"/>
      <c r="E116" s="72"/>
    </row>
    <row r="117" spans="1:10" ht="13" x14ac:dyDescent="0.3">
      <c r="A117" s="73">
        <v>44741.73</v>
      </c>
      <c r="B117" s="74" t="s">
        <v>22</v>
      </c>
      <c r="C117" s="75"/>
      <c r="D117" s="75"/>
      <c r="E117" s="75"/>
      <c r="F117" s="75"/>
      <c r="G117" s="75"/>
      <c r="H117" s="1"/>
    </row>
    <row r="118" spans="1:10" ht="13" x14ac:dyDescent="0.3">
      <c r="A118" s="73">
        <f>A117*G124/100</f>
        <v>10210.062786</v>
      </c>
      <c r="B118" s="74" t="s">
        <v>6</v>
      </c>
      <c r="C118" s="75"/>
      <c r="D118" s="75"/>
      <c r="E118" s="76"/>
      <c r="F118" s="77"/>
      <c r="G118" s="78"/>
    </row>
    <row r="119" spans="1:10" ht="13" x14ac:dyDescent="0.3">
      <c r="A119" s="79">
        <f>A117+A118</f>
        <v>54951.792786000005</v>
      </c>
      <c r="B119" s="74" t="s">
        <v>23</v>
      </c>
      <c r="C119" s="75"/>
      <c r="D119" s="75"/>
      <c r="E119" s="80"/>
      <c r="F119" s="77"/>
      <c r="G119" s="81"/>
    </row>
    <row r="120" spans="1:10" ht="13" x14ac:dyDescent="0.3">
      <c r="A120" s="82">
        <f>A117*G123/100</f>
        <v>5105.0313930000002</v>
      </c>
      <c r="B120" s="74" t="s">
        <v>9</v>
      </c>
      <c r="C120" s="75"/>
      <c r="D120" s="75"/>
      <c r="E120" s="75"/>
      <c r="F120" s="75"/>
      <c r="G120" s="77"/>
    </row>
    <row r="121" spans="1:10" ht="13" x14ac:dyDescent="0.3">
      <c r="A121" s="82">
        <f>A117-A120</f>
        <v>39636.698607000006</v>
      </c>
      <c r="B121" s="74" t="s">
        <v>10</v>
      </c>
      <c r="C121" s="75"/>
      <c r="D121" s="75"/>
      <c r="E121" s="75"/>
      <c r="F121" s="75"/>
      <c r="G121" s="75"/>
    </row>
    <row r="123" spans="1:10" ht="13" x14ac:dyDescent="0.3">
      <c r="A123" s="83"/>
      <c r="D123" s="84" t="s">
        <v>30</v>
      </c>
      <c r="E123" s="85" t="s">
        <v>31</v>
      </c>
      <c r="F123" s="86" t="s">
        <v>32</v>
      </c>
      <c r="G123" s="87">
        <v>11.41</v>
      </c>
      <c r="J123" s="88"/>
    </row>
    <row r="124" spans="1:10" x14ac:dyDescent="0.25">
      <c r="D124" s="89"/>
      <c r="E124" s="90" t="s">
        <v>33</v>
      </c>
      <c r="F124" s="90" t="s">
        <v>34</v>
      </c>
      <c r="G124" s="91">
        <v>22.82</v>
      </c>
      <c r="J124" s="88"/>
    </row>
    <row r="125" spans="1:10" ht="13" x14ac:dyDescent="0.3">
      <c r="A125" s="83"/>
      <c r="D125" s="92"/>
      <c r="E125" s="93"/>
      <c r="F125" s="94" t="s">
        <v>35</v>
      </c>
      <c r="G125" s="95">
        <f>SUM(G123:G124)</f>
        <v>34.230000000000004</v>
      </c>
    </row>
  </sheetData>
  <mergeCells count="14">
    <mergeCell ref="B2:D2"/>
    <mergeCell ref="A100:D100"/>
    <mergeCell ref="A107:D107"/>
    <mergeCell ref="A116:D116"/>
    <mergeCell ref="A53:D53"/>
    <mergeCell ref="A62:D62"/>
    <mergeCell ref="A71:D71"/>
    <mergeCell ref="A86:D86"/>
    <mergeCell ref="A93:D93"/>
    <mergeCell ref="A4:D4"/>
    <mergeCell ref="A12:D12"/>
    <mergeCell ref="A20:D20"/>
    <mergeCell ref="A28:D28"/>
    <mergeCell ref="A44:D44"/>
  </mergeCells>
  <pageMargins left="0.78749999999999998" right="0.78749999999999998" top="1.05277777777778" bottom="1.05277777777778" header="0.78749999999999998" footer="0.78749999999999998"/>
  <pageSetup paperSize="9" scale="80" firstPageNumber="0" orientation="portrait" r:id="rId1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5"/>
  <sheetViews>
    <sheetView tabSelected="1" workbookViewId="0">
      <selection activeCell="O79" sqref="O79"/>
    </sheetView>
  </sheetViews>
  <sheetFormatPr defaultRowHeight="12.5" x14ac:dyDescent="0.25"/>
  <cols>
    <col min="1" max="1" width="16.08984375" customWidth="1"/>
    <col min="4" max="4" width="30.36328125" customWidth="1"/>
    <col min="5" max="5" width="16.54296875" customWidth="1"/>
    <col min="6" max="6" width="11.08984375" customWidth="1"/>
    <col min="7" max="7" width="11.81640625" customWidth="1"/>
  </cols>
  <sheetData>
    <row r="1" spans="1:10" ht="20" x14ac:dyDescent="0.4">
      <c r="A1" s="184" t="s">
        <v>36</v>
      </c>
      <c r="B1" s="184"/>
      <c r="C1" s="184"/>
      <c r="D1" s="184"/>
      <c r="E1" s="184"/>
      <c r="F1" s="184"/>
      <c r="G1" s="184"/>
      <c r="I1" s="1"/>
    </row>
    <row r="2" spans="1:10" ht="25.75" customHeight="1" x14ac:dyDescent="0.4">
      <c r="A2" s="172" t="s">
        <v>38</v>
      </c>
      <c r="B2" s="172"/>
      <c r="C2" s="172"/>
      <c r="D2" s="172"/>
      <c r="E2" s="172"/>
      <c r="F2" s="172"/>
      <c r="G2" s="172"/>
      <c r="I2" s="1"/>
    </row>
    <row r="3" spans="1:10" ht="19.25" customHeight="1" thickBot="1" x14ac:dyDescent="0.35">
      <c r="A3" s="181" t="s">
        <v>39</v>
      </c>
      <c r="B3" s="181"/>
      <c r="C3" s="181"/>
      <c r="D3" s="181"/>
    </row>
    <row r="4" spans="1:10" ht="18" thickBot="1" x14ac:dyDescent="0.4">
      <c r="A4" s="186" t="s">
        <v>3</v>
      </c>
      <c r="B4" s="186"/>
      <c r="C4" s="186"/>
      <c r="D4" s="186"/>
      <c r="E4" s="104"/>
      <c r="F4" s="104"/>
      <c r="G4" s="104"/>
    </row>
    <row r="5" spans="1:10" ht="13" x14ac:dyDescent="0.3">
      <c r="A5" s="105">
        <v>19367</v>
      </c>
      <c r="B5" s="106" t="s">
        <v>4</v>
      </c>
      <c r="C5" s="107"/>
      <c r="D5" s="108"/>
      <c r="E5" s="109">
        <f>A5/12</f>
        <v>1613.9166666666667</v>
      </c>
      <c r="F5" s="107" t="s">
        <v>5</v>
      </c>
      <c r="G5" s="108"/>
    </row>
    <row r="6" spans="1:10" ht="13" x14ac:dyDescent="0.3">
      <c r="A6" s="110">
        <f>A5*G124/100</f>
        <v>4561.5740666666661</v>
      </c>
      <c r="B6" s="111" t="s">
        <v>6</v>
      </c>
      <c r="C6" s="104"/>
      <c r="D6" s="112"/>
      <c r="E6" s="113"/>
      <c r="F6" s="104"/>
      <c r="G6" s="112"/>
      <c r="J6" s="12"/>
    </row>
    <row r="7" spans="1:10" ht="13" x14ac:dyDescent="0.3">
      <c r="A7" s="110">
        <f>A5+A6</f>
        <v>23928.574066666668</v>
      </c>
      <c r="B7" s="111" t="s">
        <v>7</v>
      </c>
      <c r="C7" s="104"/>
      <c r="D7" s="112"/>
      <c r="E7" s="113">
        <f>A7/12</f>
        <v>1994.0478388888889</v>
      </c>
      <c r="F7" s="104" t="s">
        <v>8</v>
      </c>
      <c r="G7" s="112"/>
      <c r="I7" s="1"/>
    </row>
    <row r="8" spans="1:10" ht="13" thickBot="1" x14ac:dyDescent="0.3">
      <c r="A8" s="114">
        <f>A5*G123/100</f>
        <v>2280.7870333333331</v>
      </c>
      <c r="B8" s="111" t="s">
        <v>9</v>
      </c>
      <c r="C8" s="104"/>
      <c r="D8" s="112"/>
      <c r="E8" s="115"/>
      <c r="F8" s="104"/>
      <c r="G8" s="112"/>
    </row>
    <row r="9" spans="1:10" x14ac:dyDescent="0.25">
      <c r="A9" s="114">
        <f>A5-A8</f>
        <v>17086.212966666666</v>
      </c>
      <c r="B9" s="111" t="s">
        <v>10</v>
      </c>
      <c r="C9" s="104"/>
      <c r="D9" s="112"/>
      <c r="E9" s="109">
        <f>A9/12</f>
        <v>1423.8510805555554</v>
      </c>
      <c r="F9" s="104" t="s">
        <v>11</v>
      </c>
      <c r="G9" s="112"/>
      <c r="J9" s="12"/>
    </row>
    <row r="10" spans="1:10" ht="13" thickBot="1" x14ac:dyDescent="0.3">
      <c r="A10" s="116"/>
      <c r="B10" s="117"/>
      <c r="C10" s="117"/>
      <c r="D10" s="118"/>
      <c r="E10" s="116"/>
      <c r="F10" s="117"/>
      <c r="G10" s="118"/>
      <c r="I10" s="12"/>
    </row>
    <row r="11" spans="1:10" ht="13" thickBot="1" x14ac:dyDescent="0.3">
      <c r="A11" s="104"/>
      <c r="B11" s="104"/>
      <c r="C11" s="104"/>
      <c r="D11" s="104"/>
      <c r="E11" s="104"/>
      <c r="F11" s="104"/>
      <c r="G11" s="104"/>
      <c r="I11" s="12"/>
    </row>
    <row r="12" spans="1:10" ht="18" thickBot="1" x14ac:dyDescent="0.4">
      <c r="A12" s="186" t="s">
        <v>12</v>
      </c>
      <c r="B12" s="186"/>
      <c r="C12" s="186"/>
      <c r="D12" s="186"/>
      <c r="E12" s="104"/>
      <c r="F12" s="104"/>
      <c r="G12" s="104"/>
      <c r="I12" s="12"/>
    </row>
    <row r="13" spans="1:10" ht="13" x14ac:dyDescent="0.3">
      <c r="A13" s="105">
        <v>20500</v>
      </c>
      <c r="B13" s="106" t="s">
        <v>4</v>
      </c>
      <c r="C13" s="107"/>
      <c r="D13" s="108"/>
      <c r="E13" s="109">
        <f>A13/12</f>
        <v>1708.3333333333333</v>
      </c>
      <c r="F13" s="107" t="s">
        <v>5</v>
      </c>
      <c r="G13" s="108"/>
      <c r="I13" s="12"/>
    </row>
    <row r="14" spans="1:10" ht="13" x14ac:dyDescent="0.3">
      <c r="A14" s="110">
        <f>A13*G124/100</f>
        <v>4828.4333333333334</v>
      </c>
      <c r="B14" s="111" t="s">
        <v>6</v>
      </c>
      <c r="C14" s="104"/>
      <c r="D14" s="112"/>
      <c r="E14" s="113"/>
      <c r="F14" s="104"/>
      <c r="G14" s="112"/>
      <c r="I14" s="12"/>
    </row>
    <row r="15" spans="1:10" ht="13" x14ac:dyDescent="0.3">
      <c r="A15" s="110">
        <f>A13+A14</f>
        <v>25328.433333333334</v>
      </c>
      <c r="B15" s="111" t="s">
        <v>7</v>
      </c>
      <c r="C15" s="104"/>
      <c r="D15" s="112"/>
      <c r="E15" s="113">
        <f>A15/12</f>
        <v>2110.702777777778</v>
      </c>
      <c r="F15" s="104" t="s">
        <v>8</v>
      </c>
      <c r="G15" s="112"/>
      <c r="I15" s="12"/>
    </row>
    <row r="16" spans="1:10" ht="13" thickBot="1" x14ac:dyDescent="0.3">
      <c r="A16" s="114">
        <f>A13*G123/100</f>
        <v>2414.2166666666667</v>
      </c>
      <c r="B16" s="111" t="s">
        <v>9</v>
      </c>
      <c r="C16" s="104"/>
      <c r="D16" s="112"/>
      <c r="E16" s="115"/>
      <c r="F16" s="104"/>
      <c r="G16" s="112"/>
      <c r="I16" s="12"/>
    </row>
    <row r="17" spans="1:9" x14ac:dyDescent="0.25">
      <c r="A17" s="114">
        <f>A13-A16</f>
        <v>18085.783333333333</v>
      </c>
      <c r="B17" s="111" t="s">
        <v>10</v>
      </c>
      <c r="C17" s="104"/>
      <c r="D17" s="112"/>
      <c r="E17" s="109">
        <f>A17/12</f>
        <v>1507.148611111111</v>
      </c>
      <c r="F17" s="104" t="s">
        <v>11</v>
      </c>
      <c r="G17" s="112"/>
      <c r="I17" s="12"/>
    </row>
    <row r="18" spans="1:9" ht="13" thickBot="1" x14ac:dyDescent="0.3">
      <c r="A18" s="116"/>
      <c r="B18" s="117"/>
      <c r="C18" s="117"/>
      <c r="D18" s="118"/>
      <c r="E18" s="116"/>
      <c r="F18" s="117"/>
      <c r="G18" s="118"/>
      <c r="I18" s="12"/>
    </row>
    <row r="19" spans="1:9" ht="13" thickBot="1" x14ac:dyDescent="0.3">
      <c r="A19" s="104"/>
      <c r="B19" s="104"/>
      <c r="C19" s="104"/>
      <c r="D19" s="104"/>
      <c r="E19" s="104"/>
      <c r="F19" s="104"/>
      <c r="G19" s="104"/>
      <c r="I19" s="12"/>
    </row>
    <row r="20" spans="1:9" ht="18" thickBot="1" x14ac:dyDescent="0.4">
      <c r="A20" s="186" t="s">
        <v>13</v>
      </c>
      <c r="B20" s="186"/>
      <c r="C20" s="186"/>
      <c r="D20" s="186"/>
      <c r="E20" s="104"/>
      <c r="F20" s="104"/>
      <c r="G20" s="104"/>
      <c r="I20" s="12"/>
    </row>
    <row r="21" spans="1:9" ht="13" x14ac:dyDescent="0.3">
      <c r="A21" s="105">
        <v>22000</v>
      </c>
      <c r="B21" s="106" t="s">
        <v>4</v>
      </c>
      <c r="C21" s="107"/>
      <c r="D21" s="108"/>
      <c r="E21" s="109">
        <f>A21/12</f>
        <v>1833.3333333333333</v>
      </c>
      <c r="F21" s="107" t="s">
        <v>5</v>
      </c>
      <c r="G21" s="108"/>
      <c r="I21" s="12"/>
    </row>
    <row r="22" spans="1:9" ht="13" x14ac:dyDescent="0.3">
      <c r="A22" s="110">
        <f>A21*G124/100</f>
        <v>5181.7333333333327</v>
      </c>
      <c r="B22" s="111" t="s">
        <v>6</v>
      </c>
      <c r="C22" s="104"/>
      <c r="D22" s="112"/>
      <c r="E22" s="113"/>
      <c r="F22" s="104"/>
      <c r="G22" s="112"/>
      <c r="I22" s="12"/>
    </row>
    <row r="23" spans="1:9" ht="13" x14ac:dyDescent="0.3">
      <c r="A23" s="110">
        <f>A21+A22</f>
        <v>27181.733333333334</v>
      </c>
      <c r="B23" s="111" t="s">
        <v>7</v>
      </c>
      <c r="C23" s="104"/>
      <c r="D23" s="112"/>
      <c r="E23" s="113">
        <f>A23/12</f>
        <v>2265.1444444444446</v>
      </c>
      <c r="F23" s="104" t="s">
        <v>8</v>
      </c>
      <c r="G23" s="112"/>
      <c r="I23" s="12"/>
    </row>
    <row r="24" spans="1:9" ht="13" thickBot="1" x14ac:dyDescent="0.3">
      <c r="A24" s="114">
        <f>A21*G123/100</f>
        <v>2590.8666666666663</v>
      </c>
      <c r="B24" s="111" t="s">
        <v>9</v>
      </c>
      <c r="C24" s="104"/>
      <c r="D24" s="112"/>
      <c r="E24" s="115"/>
      <c r="F24" s="104"/>
      <c r="G24" s="112"/>
      <c r="I24" s="12"/>
    </row>
    <row r="25" spans="1:9" x14ac:dyDescent="0.25">
      <c r="A25" s="114">
        <f>A21-A24</f>
        <v>19409.133333333335</v>
      </c>
      <c r="B25" s="111" t="s">
        <v>10</v>
      </c>
      <c r="C25" s="104"/>
      <c r="D25" s="112"/>
      <c r="E25" s="109">
        <f>A25/12</f>
        <v>1617.4277777777779</v>
      </c>
      <c r="F25" s="104" t="s">
        <v>11</v>
      </c>
      <c r="G25" s="112"/>
      <c r="I25" s="12"/>
    </row>
    <row r="26" spans="1:9" ht="13" thickBot="1" x14ac:dyDescent="0.3">
      <c r="A26" s="116"/>
      <c r="B26" s="117"/>
      <c r="C26" s="117"/>
      <c r="D26" s="118"/>
      <c r="E26" s="116"/>
      <c r="F26" s="117"/>
      <c r="G26" s="118"/>
      <c r="I26" s="12"/>
    </row>
    <row r="27" spans="1:9" ht="13" thickBot="1" x14ac:dyDescent="0.3">
      <c r="A27" s="104"/>
      <c r="B27" s="104"/>
      <c r="C27" s="104"/>
      <c r="D27" s="104"/>
      <c r="E27" s="104"/>
      <c r="F27" s="104"/>
      <c r="G27" s="104"/>
      <c r="I27" s="12"/>
    </row>
    <row r="28" spans="1:9" ht="18" thickBot="1" x14ac:dyDescent="0.4">
      <c r="A28" s="186" t="s">
        <v>14</v>
      </c>
      <c r="B28" s="186"/>
      <c r="C28" s="186"/>
      <c r="D28" s="186"/>
      <c r="E28" s="104"/>
      <c r="F28" s="104"/>
      <c r="G28" s="104"/>
      <c r="I28" s="12"/>
    </row>
    <row r="29" spans="1:9" ht="13" x14ac:dyDescent="0.3">
      <c r="A29" s="105">
        <v>24000</v>
      </c>
      <c r="B29" s="106" t="s">
        <v>4</v>
      </c>
      <c r="C29" s="107"/>
      <c r="D29" s="108"/>
      <c r="E29" s="109">
        <f>A29/12</f>
        <v>2000</v>
      </c>
      <c r="F29" s="107" t="s">
        <v>5</v>
      </c>
      <c r="G29" s="108"/>
      <c r="I29" s="12"/>
    </row>
    <row r="30" spans="1:9" ht="13" x14ac:dyDescent="0.3">
      <c r="A30" s="110">
        <f>A29*G124/100</f>
        <v>5652.8</v>
      </c>
      <c r="B30" s="111" t="s">
        <v>6</v>
      </c>
      <c r="C30" s="104"/>
      <c r="D30" s="112"/>
      <c r="E30" s="113"/>
      <c r="F30" s="104"/>
      <c r="G30" s="112"/>
      <c r="I30" s="12"/>
    </row>
    <row r="31" spans="1:9" ht="13" x14ac:dyDescent="0.3">
      <c r="A31" s="110">
        <f>A29+A30</f>
        <v>29652.799999999999</v>
      </c>
      <c r="B31" s="111" t="s">
        <v>7</v>
      </c>
      <c r="C31" s="104"/>
      <c r="D31" s="112"/>
      <c r="E31" s="113">
        <f>A31/12</f>
        <v>2471.0666666666666</v>
      </c>
      <c r="F31" s="104" t="s">
        <v>8</v>
      </c>
      <c r="G31" s="112"/>
      <c r="I31" s="12"/>
    </row>
    <row r="32" spans="1:9" ht="13" thickBot="1" x14ac:dyDescent="0.3">
      <c r="A32" s="114">
        <f>A29*G123/100</f>
        <v>2826.4</v>
      </c>
      <c r="B32" s="111" t="s">
        <v>9</v>
      </c>
      <c r="C32" s="104"/>
      <c r="D32" s="112"/>
      <c r="E32" s="115"/>
      <c r="F32" s="104"/>
      <c r="G32" s="112"/>
      <c r="I32" s="12"/>
    </row>
    <row r="33" spans="1:9" x14ac:dyDescent="0.25">
      <c r="A33" s="114">
        <f>A29-A32</f>
        <v>21173.599999999999</v>
      </c>
      <c r="B33" s="111" t="s">
        <v>10</v>
      </c>
      <c r="C33" s="104"/>
      <c r="D33" s="112"/>
      <c r="E33" s="109">
        <f>A33/12</f>
        <v>1764.4666666666665</v>
      </c>
      <c r="F33" s="104" t="s">
        <v>11</v>
      </c>
      <c r="G33" s="112"/>
      <c r="I33" s="12"/>
    </row>
    <row r="34" spans="1:9" ht="13" thickBot="1" x14ac:dyDescent="0.3">
      <c r="A34" s="116"/>
      <c r="B34" s="117"/>
      <c r="C34" s="117"/>
      <c r="D34" s="118"/>
      <c r="E34" s="116"/>
      <c r="F34" s="117"/>
      <c r="G34" s="118"/>
      <c r="I34" s="12"/>
    </row>
    <row r="35" spans="1:9" ht="9.65" customHeight="1" thickBot="1" x14ac:dyDescent="0.3">
      <c r="A35" s="104"/>
      <c r="B35" s="104"/>
      <c r="C35" s="104"/>
      <c r="D35" s="104"/>
      <c r="E35" s="104"/>
      <c r="F35" s="104"/>
      <c r="G35" s="104"/>
      <c r="I35" s="12"/>
    </row>
    <row r="36" spans="1:9" ht="13" x14ac:dyDescent="0.3">
      <c r="A36" s="177" t="s">
        <v>40</v>
      </c>
      <c r="B36" s="177"/>
      <c r="C36" s="178"/>
      <c r="D36" s="168" t="s">
        <v>15</v>
      </c>
      <c r="E36" s="169" t="s">
        <v>16</v>
      </c>
      <c r="F36" s="119"/>
      <c r="G36" s="119"/>
      <c r="I36" s="12"/>
    </row>
    <row r="37" spans="1:9" x14ac:dyDescent="0.25">
      <c r="A37" s="119"/>
      <c r="B37" s="119"/>
      <c r="C37" s="119"/>
      <c r="D37" s="120" t="s">
        <v>17</v>
      </c>
      <c r="E37" s="121">
        <f>A7</f>
        <v>23928.574066666668</v>
      </c>
      <c r="F37" s="122"/>
      <c r="G37" s="119"/>
      <c r="I37" s="12"/>
    </row>
    <row r="38" spans="1:9" x14ac:dyDescent="0.25">
      <c r="A38" s="119"/>
      <c r="B38" s="119"/>
      <c r="C38" s="119"/>
      <c r="D38" s="123" t="s">
        <v>18</v>
      </c>
      <c r="E38" s="121">
        <f>A15</f>
        <v>25328.433333333334</v>
      </c>
      <c r="F38" s="122"/>
      <c r="G38" s="119"/>
      <c r="I38" s="12"/>
    </row>
    <row r="39" spans="1:9" x14ac:dyDescent="0.25">
      <c r="A39" s="119"/>
      <c r="B39" s="119"/>
      <c r="C39" s="119"/>
      <c r="D39" s="120" t="s">
        <v>19</v>
      </c>
      <c r="E39" s="121">
        <f>A23</f>
        <v>27181.733333333334</v>
      </c>
      <c r="F39" s="122"/>
      <c r="G39" s="119"/>
      <c r="I39" s="12"/>
    </row>
    <row r="40" spans="1:9" x14ac:dyDescent="0.25">
      <c r="A40" s="119"/>
      <c r="B40" s="119"/>
      <c r="C40" s="119"/>
      <c r="D40" s="120" t="s">
        <v>20</v>
      </c>
      <c r="E40" s="121">
        <f>A31</f>
        <v>29652.799999999999</v>
      </c>
      <c r="F40" s="122"/>
      <c r="G40" s="119"/>
      <c r="I40" s="12"/>
    </row>
    <row r="41" spans="1:9" ht="13.5" thickBot="1" x14ac:dyDescent="0.35">
      <c r="A41" s="119"/>
      <c r="B41" s="119"/>
      <c r="C41" s="119"/>
      <c r="D41" s="124"/>
      <c r="E41" s="166">
        <f>SUM(E37:E40)</f>
        <v>106091.54073333334</v>
      </c>
      <c r="F41" s="122"/>
      <c r="G41" s="119"/>
      <c r="I41" s="12"/>
    </row>
    <row r="42" spans="1:9" x14ac:dyDescent="0.25">
      <c r="A42" s="27"/>
      <c r="B42" s="27"/>
      <c r="C42" s="27"/>
      <c r="D42" s="27"/>
      <c r="E42" s="27"/>
      <c r="F42" s="27"/>
      <c r="G42" s="27"/>
    </row>
    <row r="43" spans="1:9" ht="16.75" customHeight="1" thickBot="1" x14ac:dyDescent="0.3">
      <c r="A43" s="27"/>
      <c r="B43" s="27"/>
      <c r="C43" s="27"/>
      <c r="D43" s="27"/>
      <c r="E43" s="27"/>
      <c r="F43" s="27"/>
      <c r="G43" s="27"/>
    </row>
    <row r="44" spans="1:9" ht="18" thickBot="1" x14ac:dyDescent="0.4">
      <c r="A44" s="185" t="s">
        <v>21</v>
      </c>
      <c r="B44" s="185"/>
      <c r="C44" s="185"/>
      <c r="D44" s="185"/>
      <c r="E44" s="125"/>
      <c r="F44" s="125"/>
      <c r="G44" s="125"/>
    </row>
    <row r="45" spans="1:9" ht="13" x14ac:dyDescent="0.3">
      <c r="A45" s="126">
        <v>22000</v>
      </c>
      <c r="B45" s="127" t="s">
        <v>22</v>
      </c>
      <c r="C45" s="128"/>
      <c r="D45" s="129"/>
      <c r="E45" s="130">
        <f>A45/12</f>
        <v>1833.3333333333333</v>
      </c>
      <c r="F45" s="128" t="s">
        <v>5</v>
      </c>
      <c r="G45" s="129"/>
    </row>
    <row r="46" spans="1:9" ht="13" x14ac:dyDescent="0.3">
      <c r="A46" s="131">
        <f>A45*G124/100</f>
        <v>5181.7333333333327</v>
      </c>
      <c r="B46" s="132" t="s">
        <v>6</v>
      </c>
      <c r="C46" s="125"/>
      <c r="D46" s="133"/>
      <c r="E46" s="134"/>
      <c r="F46" s="125"/>
      <c r="G46" s="133"/>
    </row>
    <row r="47" spans="1:9" ht="13" x14ac:dyDescent="0.3">
      <c r="A47" s="131">
        <f>A45+A46</f>
        <v>27181.733333333334</v>
      </c>
      <c r="B47" s="132" t="s">
        <v>23</v>
      </c>
      <c r="C47" s="125"/>
      <c r="D47" s="133"/>
      <c r="E47" s="134">
        <f>A47/12</f>
        <v>2265.1444444444446</v>
      </c>
      <c r="F47" s="125" t="s">
        <v>8</v>
      </c>
      <c r="G47" s="133"/>
    </row>
    <row r="48" spans="1:9" x14ac:dyDescent="0.25">
      <c r="A48" s="135">
        <f>A45*G123/100</f>
        <v>2590.8666666666663</v>
      </c>
      <c r="B48" s="132" t="s">
        <v>9</v>
      </c>
      <c r="C48" s="125"/>
      <c r="D48" s="133"/>
      <c r="E48" s="136"/>
      <c r="F48" s="125"/>
      <c r="G48" s="133"/>
    </row>
    <row r="49" spans="1:10" x14ac:dyDescent="0.25">
      <c r="A49" s="135">
        <f>A45-A48</f>
        <v>19409.133333333335</v>
      </c>
      <c r="B49" s="132" t="s">
        <v>10</v>
      </c>
      <c r="C49" s="125"/>
      <c r="D49" s="133"/>
      <c r="E49" s="137">
        <f>A49/12</f>
        <v>1617.4277777777779</v>
      </c>
      <c r="F49" s="138" t="s">
        <v>11</v>
      </c>
      <c r="G49" s="139"/>
      <c r="J49" s="12"/>
    </row>
    <row r="50" spans="1:10" ht="13" thickBot="1" x14ac:dyDescent="0.3">
      <c r="A50" s="140"/>
      <c r="B50" s="141"/>
      <c r="C50" s="141"/>
      <c r="D50" s="142"/>
      <c r="E50" s="140"/>
      <c r="F50" s="141"/>
      <c r="G50" s="142"/>
    </row>
    <row r="51" spans="1:10" x14ac:dyDescent="0.25">
      <c r="A51" s="125"/>
      <c r="B51" s="125"/>
      <c r="C51" s="125"/>
      <c r="D51" s="125"/>
      <c r="E51" s="125"/>
      <c r="F51" s="125"/>
      <c r="G51" s="125"/>
    </row>
    <row r="52" spans="1:10" ht="13" thickBot="1" x14ac:dyDescent="0.3">
      <c r="A52" s="125"/>
      <c r="B52" s="125"/>
      <c r="C52" s="125"/>
      <c r="D52" s="125"/>
      <c r="E52" s="125"/>
      <c r="F52" s="125"/>
      <c r="G52" s="125"/>
    </row>
    <row r="53" spans="1:10" ht="18" thickBot="1" x14ac:dyDescent="0.4">
      <c r="A53" s="185" t="s">
        <v>21</v>
      </c>
      <c r="B53" s="185"/>
      <c r="C53" s="185"/>
      <c r="D53" s="185"/>
      <c r="E53" s="125"/>
      <c r="F53" s="125"/>
      <c r="G53" s="125"/>
    </row>
    <row r="54" spans="1:10" ht="13" x14ac:dyDescent="0.3">
      <c r="A54" s="126">
        <v>24000</v>
      </c>
      <c r="B54" s="127" t="s">
        <v>22</v>
      </c>
      <c r="C54" s="128"/>
      <c r="D54" s="129"/>
      <c r="E54" s="130">
        <f>A54/12</f>
        <v>2000</v>
      </c>
      <c r="F54" s="128" t="s">
        <v>5</v>
      </c>
      <c r="G54" s="129"/>
    </row>
    <row r="55" spans="1:10" ht="13" x14ac:dyDescent="0.3">
      <c r="A55" s="131">
        <f>A54*G124/100</f>
        <v>5652.8</v>
      </c>
      <c r="B55" s="132" t="s">
        <v>6</v>
      </c>
      <c r="C55" s="125"/>
      <c r="D55" s="133"/>
      <c r="E55" s="134"/>
      <c r="F55" s="125"/>
      <c r="G55" s="133"/>
      <c r="I55" s="12"/>
    </row>
    <row r="56" spans="1:10" ht="13" x14ac:dyDescent="0.3">
      <c r="A56" s="131">
        <f>A54+A55</f>
        <v>29652.799999999999</v>
      </c>
      <c r="B56" s="132" t="s">
        <v>23</v>
      </c>
      <c r="C56" s="125"/>
      <c r="D56" s="133"/>
      <c r="E56" s="134">
        <f>A56/12</f>
        <v>2471.0666666666666</v>
      </c>
      <c r="F56" s="125" t="s">
        <v>8</v>
      </c>
      <c r="G56" s="133"/>
      <c r="I56" s="1"/>
    </row>
    <row r="57" spans="1:10" x14ac:dyDescent="0.25">
      <c r="A57" s="135">
        <f>A54*G123/100</f>
        <v>2826.4</v>
      </c>
      <c r="B57" s="132" t="s">
        <v>9</v>
      </c>
      <c r="C57" s="125"/>
      <c r="D57" s="133"/>
      <c r="E57" s="136"/>
      <c r="F57" s="125"/>
      <c r="G57" s="133"/>
      <c r="I57" s="12"/>
    </row>
    <row r="58" spans="1:10" x14ac:dyDescent="0.25">
      <c r="A58" s="135">
        <f>A54-A57</f>
        <v>21173.599999999999</v>
      </c>
      <c r="B58" s="132" t="s">
        <v>10</v>
      </c>
      <c r="C58" s="125"/>
      <c r="D58" s="133"/>
      <c r="E58" s="137">
        <f>A58/12</f>
        <v>1764.4666666666665</v>
      </c>
      <c r="F58" s="138" t="s">
        <v>11</v>
      </c>
      <c r="G58" s="139"/>
      <c r="I58" s="12"/>
    </row>
    <row r="59" spans="1:10" ht="13" thickBot="1" x14ac:dyDescent="0.3">
      <c r="A59" s="140"/>
      <c r="B59" s="141"/>
      <c r="C59" s="141"/>
      <c r="D59" s="142"/>
      <c r="E59" s="140"/>
      <c r="F59" s="141"/>
      <c r="G59" s="142"/>
    </row>
    <row r="60" spans="1:10" x14ac:dyDescent="0.25">
      <c r="A60" s="125"/>
      <c r="B60" s="125"/>
      <c r="C60" s="125"/>
      <c r="D60" s="125"/>
      <c r="E60" s="125"/>
      <c r="F60" s="125"/>
      <c r="G60" s="125"/>
    </row>
    <row r="61" spans="1:10" ht="13" thickBot="1" x14ac:dyDescent="0.3">
      <c r="A61" s="125"/>
      <c r="B61" s="125"/>
      <c r="C61" s="125"/>
      <c r="D61" s="125"/>
      <c r="E61" s="125"/>
      <c r="F61" s="125"/>
      <c r="G61" s="125"/>
    </row>
    <row r="62" spans="1:10" ht="18" thickBot="1" x14ac:dyDescent="0.4">
      <c r="A62" s="185" t="s">
        <v>21</v>
      </c>
      <c r="B62" s="185"/>
      <c r="C62" s="185"/>
      <c r="D62" s="185"/>
      <c r="E62" s="125"/>
      <c r="F62" s="125"/>
      <c r="G62" s="125"/>
    </row>
    <row r="63" spans="1:10" ht="13" x14ac:dyDescent="0.3">
      <c r="A63" s="126">
        <v>26000</v>
      </c>
      <c r="B63" s="127" t="s">
        <v>22</v>
      </c>
      <c r="C63" s="128"/>
      <c r="D63" s="129"/>
      <c r="E63" s="130">
        <f>A63/12</f>
        <v>2166.6666666666665</v>
      </c>
      <c r="F63" s="128" t="s">
        <v>5</v>
      </c>
      <c r="G63" s="129"/>
    </row>
    <row r="64" spans="1:10" ht="13" x14ac:dyDescent="0.3">
      <c r="A64" s="131">
        <f>A63*G124/100</f>
        <v>6123.8666666666659</v>
      </c>
      <c r="B64" s="132" t="s">
        <v>6</v>
      </c>
      <c r="C64" s="125"/>
      <c r="D64" s="133"/>
      <c r="E64" s="134"/>
      <c r="F64" s="125"/>
      <c r="G64" s="133"/>
    </row>
    <row r="65" spans="1:7" ht="13" x14ac:dyDescent="0.3">
      <c r="A65" s="131">
        <f>A63+A64</f>
        <v>32123.866666666665</v>
      </c>
      <c r="B65" s="132" t="s">
        <v>23</v>
      </c>
      <c r="C65" s="125"/>
      <c r="D65" s="133"/>
      <c r="E65" s="134">
        <f>A65/12</f>
        <v>2676.9888888888886</v>
      </c>
      <c r="F65" s="125" t="s">
        <v>8</v>
      </c>
      <c r="G65" s="133"/>
    </row>
    <row r="66" spans="1:7" x14ac:dyDescent="0.25">
      <c r="A66" s="135">
        <f>A63*G123/100</f>
        <v>3061.9333333333329</v>
      </c>
      <c r="B66" s="132" t="s">
        <v>9</v>
      </c>
      <c r="C66" s="125"/>
      <c r="D66" s="133"/>
      <c r="E66" s="136"/>
      <c r="F66" s="125"/>
      <c r="G66" s="133"/>
    </row>
    <row r="67" spans="1:7" x14ac:dyDescent="0.25">
      <c r="A67" s="135">
        <f>A63-A66</f>
        <v>22938.066666666666</v>
      </c>
      <c r="B67" s="132" t="s">
        <v>10</v>
      </c>
      <c r="C67" s="125"/>
      <c r="D67" s="133"/>
      <c r="E67" s="137">
        <f>A67/12</f>
        <v>1911.5055555555555</v>
      </c>
      <c r="F67" s="138" t="s">
        <v>11</v>
      </c>
      <c r="G67" s="139"/>
    </row>
    <row r="68" spans="1:7" ht="13" thickBot="1" x14ac:dyDescent="0.3">
      <c r="A68" s="140"/>
      <c r="B68" s="141"/>
      <c r="C68" s="141"/>
      <c r="D68" s="142"/>
      <c r="E68" s="140"/>
      <c r="F68" s="141"/>
      <c r="G68" s="142"/>
    </row>
    <row r="69" spans="1:7" x14ac:dyDescent="0.25">
      <c r="A69" s="125"/>
      <c r="B69" s="125"/>
      <c r="C69" s="125"/>
      <c r="D69" s="125"/>
      <c r="E69" s="125"/>
      <c r="F69" s="125"/>
      <c r="G69" s="125"/>
    </row>
    <row r="70" spans="1:7" ht="13" thickBot="1" x14ac:dyDescent="0.3">
      <c r="A70" s="125"/>
      <c r="B70" s="125"/>
      <c r="C70" s="125"/>
      <c r="D70" s="125"/>
      <c r="E70" s="125"/>
      <c r="F70" s="125"/>
      <c r="G70" s="125"/>
    </row>
    <row r="71" spans="1:7" ht="18" thickBot="1" x14ac:dyDescent="0.4">
      <c r="A71" s="185" t="s">
        <v>21</v>
      </c>
      <c r="B71" s="185"/>
      <c r="C71" s="185"/>
      <c r="D71" s="185"/>
      <c r="E71" s="125"/>
      <c r="F71" s="125"/>
      <c r="G71" s="125"/>
    </row>
    <row r="72" spans="1:7" ht="13" x14ac:dyDescent="0.3">
      <c r="A72" s="126">
        <v>28000</v>
      </c>
      <c r="B72" s="127" t="s">
        <v>22</v>
      </c>
      <c r="C72" s="128"/>
      <c r="D72" s="129"/>
      <c r="E72" s="130">
        <f>A72/12</f>
        <v>2333.3333333333335</v>
      </c>
      <c r="F72" s="128" t="s">
        <v>5</v>
      </c>
      <c r="G72" s="129"/>
    </row>
    <row r="73" spans="1:7" ht="13" x14ac:dyDescent="0.3">
      <c r="A73" s="131">
        <f>A72*G124/100</f>
        <v>6594.9333333333325</v>
      </c>
      <c r="B73" s="132" t="s">
        <v>6</v>
      </c>
      <c r="C73" s="125"/>
      <c r="D73" s="133"/>
      <c r="E73" s="134"/>
      <c r="F73" s="125"/>
      <c r="G73" s="133"/>
    </row>
    <row r="74" spans="1:7" ht="13" x14ac:dyDescent="0.3">
      <c r="A74" s="131">
        <f>A72+A73</f>
        <v>34594.933333333334</v>
      </c>
      <c r="B74" s="132" t="s">
        <v>23</v>
      </c>
      <c r="C74" s="125"/>
      <c r="D74" s="133"/>
      <c r="E74" s="134">
        <f>A74/12</f>
        <v>2882.911111111111</v>
      </c>
      <c r="F74" s="125" t="s">
        <v>8</v>
      </c>
      <c r="G74" s="133"/>
    </row>
    <row r="75" spans="1:7" x14ac:dyDescent="0.25">
      <c r="A75" s="135">
        <f>A72*G123/100</f>
        <v>3297.4666666666662</v>
      </c>
      <c r="B75" s="132" t="s">
        <v>9</v>
      </c>
      <c r="C75" s="125"/>
      <c r="D75" s="133"/>
      <c r="E75" s="136"/>
      <c r="F75" s="125"/>
      <c r="G75" s="133"/>
    </row>
    <row r="76" spans="1:7" x14ac:dyDescent="0.25">
      <c r="A76" s="135">
        <f>A72-A75</f>
        <v>24702.533333333333</v>
      </c>
      <c r="B76" s="132" t="s">
        <v>10</v>
      </c>
      <c r="C76" s="125"/>
      <c r="D76" s="133"/>
      <c r="E76" s="137">
        <f>A76/12</f>
        <v>2058.5444444444443</v>
      </c>
      <c r="F76" s="138" t="s">
        <v>11</v>
      </c>
      <c r="G76" s="139"/>
    </row>
    <row r="77" spans="1:7" ht="13" thickBot="1" x14ac:dyDescent="0.3">
      <c r="A77" s="140"/>
      <c r="B77" s="141"/>
      <c r="C77" s="141"/>
      <c r="D77" s="142"/>
      <c r="E77" s="140"/>
      <c r="F77" s="141"/>
      <c r="G77" s="142"/>
    </row>
    <row r="78" spans="1:7" ht="13" x14ac:dyDescent="0.3">
      <c r="A78" s="179" t="s">
        <v>40</v>
      </c>
      <c r="B78" s="179"/>
      <c r="C78" s="180"/>
      <c r="D78" s="170" t="s">
        <v>24</v>
      </c>
      <c r="E78" s="171" t="s">
        <v>16</v>
      </c>
      <c r="F78" s="125"/>
      <c r="G78" s="125"/>
    </row>
    <row r="79" spans="1:7" x14ac:dyDescent="0.25">
      <c r="A79" s="125"/>
      <c r="B79" s="125"/>
      <c r="C79" s="125"/>
      <c r="D79" s="143" t="s">
        <v>17</v>
      </c>
      <c r="E79" s="144">
        <f>A47</f>
        <v>27181.733333333334</v>
      </c>
      <c r="F79" s="125"/>
      <c r="G79" s="125"/>
    </row>
    <row r="80" spans="1:7" x14ac:dyDescent="0.25">
      <c r="A80" s="125"/>
      <c r="B80" s="125"/>
      <c r="C80" s="125"/>
      <c r="D80" s="145" t="s">
        <v>18</v>
      </c>
      <c r="E80" s="144">
        <f>A56</f>
        <v>29652.799999999999</v>
      </c>
      <c r="F80" s="125"/>
      <c r="G80" s="125"/>
    </row>
    <row r="81" spans="1:8" x14ac:dyDescent="0.25">
      <c r="A81" s="125"/>
      <c r="B81" s="125"/>
      <c r="C81" s="125"/>
      <c r="D81" s="143" t="s">
        <v>19</v>
      </c>
      <c r="E81" s="144">
        <f>A65</f>
        <v>32123.866666666665</v>
      </c>
      <c r="F81" s="146"/>
      <c r="G81" s="125"/>
    </row>
    <row r="82" spans="1:8" x14ac:dyDescent="0.25">
      <c r="A82" s="125"/>
      <c r="B82" s="125"/>
      <c r="C82" s="125"/>
      <c r="D82" s="143" t="s">
        <v>20</v>
      </c>
      <c r="E82" s="144">
        <f>A74</f>
        <v>34594.933333333334</v>
      </c>
      <c r="F82" s="125"/>
      <c r="G82" s="125"/>
    </row>
    <row r="83" spans="1:8" ht="13.5" thickBot="1" x14ac:dyDescent="0.35">
      <c r="A83" s="125"/>
      <c r="B83" s="125"/>
      <c r="C83" s="125"/>
      <c r="D83" s="147"/>
      <c r="E83" s="167">
        <f>SUM(E79:E82)</f>
        <v>123553.33333333333</v>
      </c>
      <c r="F83" s="125"/>
      <c r="G83" s="125"/>
    </row>
    <row r="84" spans="1:8" x14ac:dyDescent="0.25">
      <c r="A84" s="27"/>
      <c r="B84" s="27"/>
      <c r="C84" s="27"/>
      <c r="D84" s="27"/>
      <c r="E84" s="27"/>
      <c r="F84" s="27"/>
      <c r="G84" s="27"/>
    </row>
    <row r="85" spans="1:8" ht="13" thickBot="1" x14ac:dyDescent="0.3">
      <c r="E85" s="1"/>
    </row>
    <row r="86" spans="1:8" ht="18" thickBot="1" x14ac:dyDescent="0.4">
      <c r="A86" s="182" t="s">
        <v>25</v>
      </c>
      <c r="B86" s="182"/>
      <c r="C86" s="182"/>
      <c r="D86" s="182"/>
      <c r="E86" s="148"/>
      <c r="F86" s="148"/>
      <c r="G86" s="148"/>
    </row>
    <row r="87" spans="1:8" ht="13" x14ac:dyDescent="0.3">
      <c r="A87" s="149">
        <v>26000</v>
      </c>
      <c r="B87" s="150" t="s">
        <v>22</v>
      </c>
      <c r="C87" s="151"/>
      <c r="D87" s="152"/>
      <c r="E87" s="153">
        <f>A87/12</f>
        <v>2166.6666666666665</v>
      </c>
      <c r="F87" s="151" t="s">
        <v>5</v>
      </c>
      <c r="G87" s="152"/>
    </row>
    <row r="88" spans="1:8" ht="13" x14ac:dyDescent="0.3">
      <c r="A88" s="154">
        <f>A87*G124/100</f>
        <v>6123.8666666666659</v>
      </c>
      <c r="B88" s="155" t="s">
        <v>6</v>
      </c>
      <c r="C88" s="148"/>
      <c r="D88" s="156"/>
      <c r="E88" s="157"/>
      <c r="F88" s="148"/>
      <c r="G88" s="156"/>
    </row>
    <row r="89" spans="1:8" ht="13" x14ac:dyDescent="0.3">
      <c r="A89" s="154">
        <f>A87+A88</f>
        <v>32123.866666666665</v>
      </c>
      <c r="B89" s="155" t="s">
        <v>23</v>
      </c>
      <c r="C89" s="148"/>
      <c r="D89" s="156"/>
      <c r="E89" s="157">
        <f>A89/12</f>
        <v>2676.9888888888886</v>
      </c>
      <c r="F89" s="148" t="s">
        <v>8</v>
      </c>
      <c r="G89" s="156"/>
    </row>
    <row r="90" spans="1:8" x14ac:dyDescent="0.25">
      <c r="A90" s="158">
        <f>A87*G123/100</f>
        <v>3061.9333333333329</v>
      </c>
      <c r="B90" s="155" t="s">
        <v>9</v>
      </c>
      <c r="C90" s="148"/>
      <c r="D90" s="156"/>
      <c r="E90" s="159"/>
      <c r="F90" s="148"/>
      <c r="G90" s="156"/>
    </row>
    <row r="91" spans="1:8" x14ac:dyDescent="0.25">
      <c r="A91" s="158">
        <f>A87-A90</f>
        <v>22938.066666666666</v>
      </c>
      <c r="B91" s="155" t="s">
        <v>10</v>
      </c>
      <c r="C91" s="148"/>
      <c r="D91" s="156"/>
      <c r="E91" s="160">
        <f>A91/12</f>
        <v>1911.5055555555555</v>
      </c>
      <c r="F91" s="161" t="s">
        <v>11</v>
      </c>
      <c r="G91" s="162"/>
    </row>
    <row r="92" spans="1:8" ht="13" thickBot="1" x14ac:dyDescent="0.3">
      <c r="A92" s="163"/>
      <c r="B92" s="164"/>
      <c r="C92" s="164"/>
      <c r="D92" s="165"/>
      <c r="E92" s="163"/>
      <c r="F92" s="164"/>
      <c r="G92" s="165"/>
    </row>
    <row r="93" spans="1:8" ht="18" thickBot="1" x14ac:dyDescent="0.4">
      <c r="A93" s="182" t="s">
        <v>26</v>
      </c>
      <c r="B93" s="182"/>
      <c r="C93" s="182"/>
      <c r="D93" s="182"/>
      <c r="E93" s="148"/>
      <c r="F93" s="148"/>
      <c r="G93" s="148"/>
      <c r="H93" s="1"/>
    </row>
    <row r="94" spans="1:8" ht="13" x14ac:dyDescent="0.3">
      <c r="A94" s="149">
        <v>28000</v>
      </c>
      <c r="B94" s="150" t="s">
        <v>22</v>
      </c>
      <c r="C94" s="151"/>
      <c r="D94" s="152"/>
      <c r="E94" s="153">
        <f>A94/12</f>
        <v>2333.3333333333335</v>
      </c>
      <c r="F94" s="151" t="s">
        <v>5</v>
      </c>
      <c r="G94" s="152"/>
      <c r="H94" s="1"/>
    </row>
    <row r="95" spans="1:8" ht="13" x14ac:dyDescent="0.3">
      <c r="A95" s="154">
        <f>A94*G124/100</f>
        <v>6594.9333333333325</v>
      </c>
      <c r="B95" s="155" t="s">
        <v>6</v>
      </c>
      <c r="C95" s="148"/>
      <c r="D95" s="156"/>
      <c r="E95" s="157"/>
      <c r="F95" s="148"/>
      <c r="G95" s="156"/>
      <c r="H95" s="1"/>
    </row>
    <row r="96" spans="1:8" ht="13" x14ac:dyDescent="0.3">
      <c r="A96" s="154">
        <f>A94+A95</f>
        <v>34594.933333333334</v>
      </c>
      <c r="B96" s="155" t="s">
        <v>23</v>
      </c>
      <c r="C96" s="148"/>
      <c r="D96" s="156"/>
      <c r="E96" s="157">
        <f>A96/12</f>
        <v>2882.911111111111</v>
      </c>
      <c r="F96" s="148" t="s">
        <v>8</v>
      </c>
      <c r="G96" s="156"/>
      <c r="H96" s="1"/>
    </row>
    <row r="97" spans="1:8" x14ac:dyDescent="0.25">
      <c r="A97" s="158">
        <f>A94*G123/100</f>
        <v>3297.4666666666662</v>
      </c>
      <c r="B97" s="155" t="s">
        <v>9</v>
      </c>
      <c r="C97" s="148"/>
      <c r="D97" s="156"/>
      <c r="E97" s="159"/>
      <c r="F97" s="148"/>
      <c r="G97" s="156"/>
      <c r="H97" s="1"/>
    </row>
    <row r="98" spans="1:8" x14ac:dyDescent="0.25">
      <c r="A98" s="158">
        <f>A94-A97</f>
        <v>24702.533333333333</v>
      </c>
      <c r="B98" s="155" t="s">
        <v>10</v>
      </c>
      <c r="C98" s="148"/>
      <c r="D98" s="156"/>
      <c r="E98" s="160">
        <f>A98/12</f>
        <v>2058.5444444444443</v>
      </c>
      <c r="F98" s="161" t="s">
        <v>11</v>
      </c>
      <c r="G98" s="162"/>
      <c r="H98" s="1"/>
    </row>
    <row r="99" spans="1:8" ht="13" thickBot="1" x14ac:dyDescent="0.3">
      <c r="A99" s="163"/>
      <c r="B99" s="164"/>
      <c r="C99" s="164"/>
      <c r="D99" s="165"/>
      <c r="E99" s="163"/>
      <c r="F99" s="164"/>
      <c r="G99" s="165"/>
      <c r="H99" s="1"/>
    </row>
    <row r="100" spans="1:8" ht="18" thickBot="1" x14ac:dyDescent="0.4">
      <c r="A100" s="182" t="s">
        <v>27</v>
      </c>
      <c r="B100" s="182"/>
      <c r="C100" s="182"/>
      <c r="D100" s="182"/>
      <c r="E100" s="148"/>
      <c r="F100" s="148"/>
      <c r="G100" s="148"/>
      <c r="H100" s="1"/>
    </row>
    <row r="101" spans="1:8" ht="13" x14ac:dyDescent="0.3">
      <c r="A101" s="149">
        <v>30000</v>
      </c>
      <c r="B101" s="150" t="s">
        <v>22</v>
      </c>
      <c r="C101" s="151"/>
      <c r="D101" s="152"/>
      <c r="E101" s="153">
        <f>A101/12</f>
        <v>2500</v>
      </c>
      <c r="F101" s="151" t="s">
        <v>5</v>
      </c>
      <c r="G101" s="152"/>
      <c r="H101" s="1"/>
    </row>
    <row r="102" spans="1:8" ht="13" x14ac:dyDescent="0.3">
      <c r="A102" s="154">
        <f>A101*G124/100</f>
        <v>7065.9999999999991</v>
      </c>
      <c r="B102" s="155" t="s">
        <v>6</v>
      </c>
      <c r="C102" s="148"/>
      <c r="D102" s="156"/>
      <c r="E102" s="157"/>
      <c r="F102" s="148"/>
      <c r="G102" s="156"/>
      <c r="H102" s="1"/>
    </row>
    <row r="103" spans="1:8" ht="13" x14ac:dyDescent="0.3">
      <c r="A103" s="154">
        <f>A101+A102</f>
        <v>37066</v>
      </c>
      <c r="B103" s="155" t="s">
        <v>23</v>
      </c>
      <c r="C103" s="148"/>
      <c r="D103" s="156"/>
      <c r="E103" s="157">
        <f>A103/12</f>
        <v>3088.8333333333335</v>
      </c>
      <c r="F103" s="148" t="s">
        <v>8</v>
      </c>
      <c r="G103" s="156"/>
      <c r="H103" s="1"/>
    </row>
    <row r="104" spans="1:8" x14ac:dyDescent="0.25">
      <c r="A104" s="158">
        <f>A101*G123/100</f>
        <v>3532.9999999999995</v>
      </c>
      <c r="B104" s="155" t="s">
        <v>9</v>
      </c>
      <c r="C104" s="148"/>
      <c r="D104" s="156"/>
      <c r="E104" s="159"/>
      <c r="F104" s="148"/>
      <c r="G104" s="156"/>
      <c r="H104" s="1"/>
    </row>
    <row r="105" spans="1:8" x14ac:dyDescent="0.25">
      <c r="A105" s="158">
        <f>A101-A104</f>
        <v>26467</v>
      </c>
      <c r="B105" s="155" t="s">
        <v>10</v>
      </c>
      <c r="C105" s="148"/>
      <c r="D105" s="156"/>
      <c r="E105" s="160">
        <f>A105/12</f>
        <v>2205.5833333333335</v>
      </c>
      <c r="F105" s="161" t="s">
        <v>11</v>
      </c>
      <c r="G105" s="162"/>
      <c r="H105" s="1"/>
    </row>
    <row r="106" spans="1:8" ht="13" thickBot="1" x14ac:dyDescent="0.3">
      <c r="A106" s="163"/>
      <c r="B106" s="164"/>
      <c r="C106" s="164"/>
      <c r="D106" s="165"/>
      <c r="E106" s="163"/>
      <c r="F106" s="164"/>
      <c r="G106" s="165"/>
      <c r="H106" s="1"/>
    </row>
    <row r="107" spans="1:8" ht="18" thickBot="1" x14ac:dyDescent="0.4">
      <c r="A107" s="182" t="s">
        <v>28</v>
      </c>
      <c r="B107" s="182"/>
      <c r="C107" s="182"/>
      <c r="D107" s="182"/>
      <c r="E107" s="148"/>
      <c r="F107" s="148"/>
      <c r="G107" s="148"/>
      <c r="H107" s="1"/>
    </row>
    <row r="108" spans="1:8" ht="13" x14ac:dyDescent="0.3">
      <c r="A108" s="149">
        <v>32000</v>
      </c>
      <c r="B108" s="150" t="s">
        <v>22</v>
      </c>
      <c r="C108" s="151"/>
      <c r="D108" s="152"/>
      <c r="E108" s="153">
        <f>A108/12</f>
        <v>2666.6666666666665</v>
      </c>
      <c r="F108" s="151" t="s">
        <v>5</v>
      </c>
      <c r="G108" s="152"/>
      <c r="H108" s="1"/>
    </row>
    <row r="109" spans="1:8" ht="13" x14ac:dyDescent="0.3">
      <c r="A109" s="154">
        <f>A108*G124/100</f>
        <v>7537.0666666666666</v>
      </c>
      <c r="B109" s="155" t="s">
        <v>6</v>
      </c>
      <c r="C109" s="148"/>
      <c r="D109" s="156"/>
      <c r="E109" s="157"/>
      <c r="F109" s="148"/>
      <c r="G109" s="156"/>
      <c r="H109" s="1"/>
    </row>
    <row r="110" spans="1:8" ht="13" x14ac:dyDescent="0.3">
      <c r="A110" s="154">
        <f>A108+A109</f>
        <v>39537.066666666666</v>
      </c>
      <c r="B110" s="155" t="s">
        <v>23</v>
      </c>
      <c r="C110" s="148"/>
      <c r="D110" s="156"/>
      <c r="E110" s="157">
        <f>A110/12</f>
        <v>3294.7555555555555</v>
      </c>
      <c r="F110" s="148" t="s">
        <v>8</v>
      </c>
      <c r="G110" s="156"/>
      <c r="H110" s="1"/>
    </row>
    <row r="111" spans="1:8" x14ac:dyDescent="0.25">
      <c r="A111" s="158">
        <f>A108*G123/100</f>
        <v>3768.5333333333333</v>
      </c>
      <c r="B111" s="155" t="s">
        <v>9</v>
      </c>
      <c r="C111" s="148"/>
      <c r="D111" s="156"/>
      <c r="E111" s="159"/>
      <c r="F111" s="148"/>
      <c r="G111" s="156"/>
      <c r="H111" s="1"/>
    </row>
    <row r="112" spans="1:8" x14ac:dyDescent="0.25">
      <c r="A112" s="158">
        <f>A108-A111</f>
        <v>28231.466666666667</v>
      </c>
      <c r="B112" s="155" t="s">
        <v>10</v>
      </c>
      <c r="C112" s="148"/>
      <c r="D112" s="156"/>
      <c r="E112" s="160">
        <f>A112/12</f>
        <v>2352.6222222222223</v>
      </c>
      <c r="F112" s="161" t="s">
        <v>11</v>
      </c>
      <c r="G112" s="162"/>
      <c r="H112" s="1"/>
    </row>
    <row r="113" spans="1:10" ht="13" thickBot="1" x14ac:dyDescent="0.3">
      <c r="A113" s="163"/>
      <c r="B113" s="164"/>
      <c r="C113" s="164"/>
      <c r="D113" s="165"/>
      <c r="E113" s="163"/>
      <c r="F113" s="164"/>
      <c r="G113" s="165"/>
      <c r="H113" s="1"/>
    </row>
    <row r="114" spans="1:10" x14ac:dyDescent="0.25">
      <c r="A114" s="27"/>
      <c r="H114" s="1"/>
    </row>
    <row r="115" spans="1:10" ht="13" thickBot="1" x14ac:dyDescent="0.3">
      <c r="A115" s="27"/>
      <c r="H115" s="1"/>
    </row>
    <row r="116" spans="1:10" ht="18" thickBot="1" x14ac:dyDescent="0.4">
      <c r="A116" s="183" t="s">
        <v>29</v>
      </c>
      <c r="B116" s="183"/>
      <c r="C116" s="183"/>
      <c r="D116" s="183"/>
      <c r="E116" s="72"/>
    </row>
    <row r="117" spans="1:10" ht="13.5" thickBot="1" x14ac:dyDescent="0.35">
      <c r="A117" s="73">
        <v>44741.73</v>
      </c>
      <c r="B117" s="74" t="s">
        <v>22</v>
      </c>
      <c r="C117" s="75"/>
      <c r="D117" s="75"/>
      <c r="E117" s="75"/>
      <c r="F117" s="75"/>
      <c r="G117" s="75"/>
      <c r="H117" s="1"/>
    </row>
    <row r="118" spans="1:10" ht="13.5" thickBot="1" x14ac:dyDescent="0.35">
      <c r="A118" s="73">
        <f>A117*G124/100</f>
        <v>10538.168806</v>
      </c>
      <c r="B118" s="74" t="s">
        <v>6</v>
      </c>
      <c r="C118" s="75"/>
      <c r="D118" s="75"/>
      <c r="E118" s="76"/>
      <c r="F118" s="77"/>
      <c r="G118" s="78"/>
    </row>
    <row r="119" spans="1:10" ht="13.5" thickBot="1" x14ac:dyDescent="0.35">
      <c r="A119" s="79">
        <f>A117+A118</f>
        <v>55279.898806000005</v>
      </c>
      <c r="B119" s="74" t="s">
        <v>23</v>
      </c>
      <c r="C119" s="75"/>
      <c r="D119" s="75"/>
      <c r="E119" s="80"/>
      <c r="F119" s="77"/>
      <c r="G119" s="81"/>
    </row>
    <row r="120" spans="1:10" ht="13.5" thickBot="1" x14ac:dyDescent="0.35">
      <c r="A120" s="82">
        <f>A117*G123/100</f>
        <v>5269.0844029999998</v>
      </c>
      <c r="B120" s="74" t="s">
        <v>9</v>
      </c>
      <c r="C120" s="75"/>
      <c r="D120" s="75"/>
      <c r="E120" s="75"/>
      <c r="F120" s="75"/>
      <c r="G120" s="77"/>
    </row>
    <row r="121" spans="1:10" ht="13.5" thickBot="1" x14ac:dyDescent="0.35">
      <c r="A121" s="82">
        <f>A117-A120</f>
        <v>39472.645597000002</v>
      </c>
      <c r="B121" s="74" t="s">
        <v>10</v>
      </c>
      <c r="C121" s="75"/>
      <c r="D121" s="75"/>
      <c r="E121" s="75"/>
      <c r="F121" s="75"/>
      <c r="G121" s="75"/>
    </row>
    <row r="123" spans="1:10" ht="13" x14ac:dyDescent="0.3">
      <c r="A123" s="83"/>
      <c r="D123" s="97" t="s">
        <v>30</v>
      </c>
      <c r="E123" s="98" t="s">
        <v>31</v>
      </c>
      <c r="F123" s="90" t="s">
        <v>32</v>
      </c>
      <c r="G123" s="99">
        <f>35.33/3</f>
        <v>11.776666666666666</v>
      </c>
      <c r="J123" s="88"/>
    </row>
    <row r="124" spans="1:10" x14ac:dyDescent="0.25">
      <c r="D124" s="100"/>
      <c r="E124" s="90" t="s">
        <v>33</v>
      </c>
      <c r="F124" s="90" t="s">
        <v>34</v>
      </c>
      <c r="G124" s="99">
        <f>35.33/3*2</f>
        <v>23.553333333333331</v>
      </c>
      <c r="J124" s="88"/>
    </row>
    <row r="125" spans="1:10" ht="18.649999999999999" customHeight="1" x14ac:dyDescent="0.3">
      <c r="A125" s="83"/>
      <c r="D125" s="101"/>
      <c r="E125" s="100"/>
      <c r="F125" s="102" t="s">
        <v>37</v>
      </c>
      <c r="G125" s="103">
        <f>SUM(G123:G124)</f>
        <v>35.33</v>
      </c>
    </row>
  </sheetData>
  <mergeCells count="18">
    <mergeCell ref="A1:G1"/>
    <mergeCell ref="A2:G2"/>
    <mergeCell ref="A53:D53"/>
    <mergeCell ref="A62:D62"/>
    <mergeCell ref="A71:D71"/>
    <mergeCell ref="A4:D4"/>
    <mergeCell ref="A12:D12"/>
    <mergeCell ref="A20:D20"/>
    <mergeCell ref="A28:D28"/>
    <mergeCell ref="A44:D44"/>
    <mergeCell ref="A36:C36"/>
    <mergeCell ref="A78:C78"/>
    <mergeCell ref="A3:D3"/>
    <mergeCell ref="A107:D107"/>
    <mergeCell ref="A116:D116"/>
    <mergeCell ref="A86:D86"/>
    <mergeCell ref="A93:D93"/>
    <mergeCell ref="A100:D100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2018 e seguenti</vt:lpstr>
      <vt:lpstr>2022</vt:lpstr>
      <vt:lpstr>'2018 e seguenti'!Area_stampa</vt:lpstr>
      <vt:lpstr>'2022'!Area_stampa</vt:lpstr>
      <vt:lpstr>'2018 e seguenti'!Print_Area_0</vt:lpstr>
      <vt:lpstr>'2018 e seguenti'!Print_Area_0_0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derobertis</dc:creator>
  <dc:description/>
  <cp:lastModifiedBy>Tiziana Collodel</cp:lastModifiedBy>
  <cp:revision>12</cp:revision>
  <cp:lastPrinted>2022-02-02T16:05:23Z</cp:lastPrinted>
  <dcterms:created xsi:type="dcterms:W3CDTF">2009-08-04T11:20:22Z</dcterms:created>
  <dcterms:modified xsi:type="dcterms:W3CDTF">2022-02-03T10:22:26Z</dcterms:modified>
  <dc:language>en-GB</dc:language>
</cp:coreProperties>
</file>